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一般预算收入" sheetId="16" r:id="rId1"/>
    <sheet name="一般预算支出" sheetId="5" r:id="rId2"/>
    <sheet name="支出细化到项级" sheetId="25" r:id="rId3"/>
    <sheet name="三公经费决算表" sheetId="13" r:id="rId4"/>
    <sheet name="一般公共预算基本支出决算表" sheetId="17" r:id="rId5"/>
    <sheet name="基金收入决算表" sheetId="22" r:id="rId6"/>
    <sheet name="基金支出决算表" sheetId="20" r:id="rId7"/>
    <sheet name="基金支出决算细化到项级" sheetId="21" r:id="rId8"/>
    <sheet name="国有资本经营预算收入决算表" sheetId="23" r:id="rId9"/>
    <sheet name="国有资本经营预算支出决算表" sheetId="24" r:id="rId10"/>
    <sheet name="本级国有资本经营预算支出表" sheetId="27" r:id="rId11"/>
    <sheet name="社会保险基金预算收入决算表" sheetId="28" r:id="rId12"/>
    <sheet name="社会保险基金预算支出决算表" sheetId="29" r:id="rId13"/>
    <sheet name="一般公共预算税收返还和转移支付表" sheetId="30" r:id="rId14"/>
    <sheet name="政府性基金转移支付表" sheetId="31" r:id="rId15"/>
    <sheet name="专项转移支付执行情况表" sheetId="32" r:id="rId16"/>
    <sheet name="地方政府债务限额及余额决算情况表" sheetId="33" r:id="rId17"/>
    <sheet name="地方政府一般债务余额情况表" sheetId="34" r:id="rId18"/>
    <sheet name="地方政府专项债务余额情况表" sheetId="35" r:id="rId19"/>
    <sheet name="新增地方政府债券使用情况表" sheetId="36" r:id="rId20"/>
    <sheet name="地方政府债务发行及还本付息情况表" sheetId="37" r:id="rId21"/>
  </sheets>
  <definedNames>
    <definedName name="_xlnm.Print_Area" localSheetId="6">基金支出决算表!$A$1:$G$8</definedName>
    <definedName name="_xlnm.Print_Area" localSheetId="7">基金支出决算细化到项级!$A$1:$G$14</definedName>
    <definedName name="_xlnm.Print_Area" localSheetId="1">一般预算支出!$A$1:$G$23</definedName>
    <definedName name="_xlnm.Print_Titles" localSheetId="7">基金支出决算细化到项级!$1:$5</definedName>
    <definedName name="_xlnm.Print_Titles" localSheetId="4">一般公共预算基本支出决算表!$1:$4</definedName>
    <definedName name="_xlnm._FilterDatabase" localSheetId="0" hidden="1">一般预算收入!$A$3:$E$12</definedName>
    <definedName name="_xlnm._FilterDatabase" localSheetId="1" hidden="1">一般预算支出!$A$5:$G$23</definedName>
    <definedName name="_xlnm._FilterDatabase" localSheetId="2" hidden="1">支出细化到项级!$A$5:$G$1419</definedName>
    <definedName name="_xlnm._FilterDatabase" localSheetId="4" hidden="1">一般公共预算基本支出决算表!$A$4:$C$22</definedName>
    <definedName name="_xlnm._FilterDatabase" localSheetId="6" hidden="1">基金支出决算表!$A$5:$G$8</definedName>
    <definedName name="_xlnm._FilterDatabase" localSheetId="7" hidden="1">基金支出决算细化到项级!$A$5:$G$14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<sst xmlns="http://schemas.openxmlformats.org/spreadsheetml/2006/main" count="1148" uniqueCount="725">
  <si>
    <t>大兴区北臧村镇2024年决算套表</t>
  </si>
  <si>
    <t>大兴区北臧村镇2024年一般公共预算收入决算表</t>
  </si>
  <si>
    <t>单位：万元</t>
  </si>
  <si>
    <t>科目名称</t>
  </si>
  <si>
    <t>预算数</t>
  </si>
  <si>
    <t>调整预算数</t>
  </si>
  <si>
    <t>决算数</t>
  </si>
  <si>
    <t>决算数为调整预算数的%</t>
  </si>
  <si>
    <t>一、税收收入</t>
  </si>
  <si>
    <t xml:space="preserve">    增值税</t>
  </si>
  <si>
    <t xml:space="preserve">    企业所得税</t>
  </si>
  <si>
    <t xml:space="preserve">    城市维护建设税</t>
  </si>
  <si>
    <t xml:space="preserve">    房产税</t>
  </si>
  <si>
    <t xml:space="preserve">    印花税</t>
  </si>
  <si>
    <t xml:space="preserve">    城镇土地使用税</t>
  </si>
  <si>
    <t>二、非税收入</t>
  </si>
  <si>
    <t xml:space="preserve">    专项收入</t>
  </si>
  <si>
    <t xml:space="preserve">    行政事业性收费</t>
  </si>
  <si>
    <t xml:space="preserve">    罚没收入</t>
  </si>
  <si>
    <t xml:space="preserve">    国有资源（资产）有偿使用收入</t>
  </si>
  <si>
    <t>收入合计</t>
  </si>
  <si>
    <t>大兴区北臧村镇2024年一般公共预算支出决算表</t>
  </si>
  <si>
    <t>功能分类科目</t>
  </si>
  <si>
    <t>决算数为预算数的%</t>
  </si>
  <si>
    <t>决算数为上年决算数的%</t>
  </si>
  <si>
    <t>科目编码</t>
  </si>
  <si>
    <t>一、一般公共预算支出</t>
  </si>
  <si>
    <t>一般公共服务支出</t>
  </si>
  <si>
    <t>国防支出</t>
  </si>
  <si>
    <t>公共安全支出</t>
  </si>
  <si>
    <t>教育支出</t>
  </si>
  <si>
    <t>科学技术支出</t>
  </si>
  <si>
    <t>文化旅游体育与传媒支出</t>
  </si>
  <si>
    <t>社会保障和就业支出</t>
  </si>
  <si>
    <t>卫生健康支出</t>
  </si>
  <si>
    <t>节能环保支出</t>
  </si>
  <si>
    <t>城乡社区支出</t>
  </si>
  <si>
    <t>农林水支出</t>
  </si>
  <si>
    <t>交通运输</t>
  </si>
  <si>
    <t>-</t>
  </si>
  <si>
    <t>自然资源海洋气象等支出</t>
  </si>
  <si>
    <t>住房保障支出</t>
  </si>
  <si>
    <t>灾害防治及应急管理支出</t>
  </si>
  <si>
    <t>其他支出（预备费）</t>
  </si>
  <si>
    <t>二、上解支出</t>
  </si>
  <si>
    <t>支出总计</t>
  </si>
  <si>
    <t xml:space="preserve"> </t>
  </si>
  <si>
    <t>一般公共预算支出合计</t>
  </si>
  <si>
    <t>201</t>
  </si>
  <si>
    <t>20101</t>
  </si>
  <si>
    <t>人大事务</t>
  </si>
  <si>
    <t>代表工作</t>
  </si>
  <si>
    <t>2010199</t>
  </si>
  <si>
    <t xml:space="preserve">  其他人大事务支出</t>
  </si>
  <si>
    <t>20102</t>
  </si>
  <si>
    <t>政协事务</t>
  </si>
  <si>
    <t>2010299</t>
  </si>
  <si>
    <t xml:space="preserve">  其他政协事务支出</t>
  </si>
  <si>
    <t>20103</t>
  </si>
  <si>
    <t>政府办公厅（室）及相关机构事务</t>
  </si>
  <si>
    <t>2010301</t>
  </si>
  <si>
    <t xml:space="preserve">  行政运行</t>
  </si>
  <si>
    <t>一般行政管理事务</t>
  </si>
  <si>
    <t>2010308</t>
  </si>
  <si>
    <t xml:space="preserve">  信访事务</t>
  </si>
  <si>
    <t>2010350</t>
  </si>
  <si>
    <t xml:space="preserve">  事业运行</t>
  </si>
  <si>
    <t>2010399</t>
  </si>
  <si>
    <t xml:space="preserve">  其他政府办公厅（室）及相关机构事务支出</t>
  </si>
  <si>
    <t>20105</t>
  </si>
  <si>
    <t>统计信息事务</t>
  </si>
  <si>
    <t>2010507</t>
  </si>
  <si>
    <t>专项普查活动</t>
  </si>
  <si>
    <t>2010508</t>
  </si>
  <si>
    <t>统计抽样调查</t>
  </si>
  <si>
    <t>2010599</t>
  </si>
  <si>
    <t>其他统计信息事务支出</t>
  </si>
  <si>
    <t>20108</t>
  </si>
  <si>
    <t>审计事务</t>
  </si>
  <si>
    <t>2010899</t>
  </si>
  <si>
    <t xml:space="preserve">  其他审计事务支出</t>
  </si>
  <si>
    <t>20111</t>
  </si>
  <si>
    <t>纪检监察事务</t>
  </si>
  <si>
    <t>2011199</t>
  </si>
  <si>
    <t xml:space="preserve">  其他纪检监察事务支出</t>
  </si>
  <si>
    <t>20123</t>
  </si>
  <si>
    <t>民族事务</t>
  </si>
  <si>
    <t>2012399</t>
  </si>
  <si>
    <t>其他民族事务支出</t>
  </si>
  <si>
    <t>20129</t>
  </si>
  <si>
    <t>群众团体事务</t>
  </si>
  <si>
    <t>2012999</t>
  </si>
  <si>
    <t>其他群众团体事务支出</t>
  </si>
  <si>
    <t>20132</t>
  </si>
  <si>
    <t>组织事务</t>
  </si>
  <si>
    <t>2013202</t>
  </si>
  <si>
    <t>20136</t>
  </si>
  <si>
    <t>其他共产党事务支出</t>
  </si>
  <si>
    <t>2013602</t>
  </si>
  <si>
    <t xml:space="preserve">  一般行政管理事务</t>
  </si>
  <si>
    <t>20138</t>
  </si>
  <si>
    <t>市场监督管理事务</t>
  </si>
  <si>
    <t>2013805</t>
  </si>
  <si>
    <t xml:space="preserve">  市场秩序执法</t>
  </si>
  <si>
    <t>20139</t>
  </si>
  <si>
    <t>社会工作事务</t>
  </si>
  <si>
    <t>2013902</t>
  </si>
  <si>
    <t>203</t>
  </si>
  <si>
    <t>20306</t>
  </si>
  <si>
    <t>国防动员</t>
  </si>
  <si>
    <t>2030699</t>
  </si>
  <si>
    <t xml:space="preserve">  其他国防动员支出</t>
  </si>
  <si>
    <t>204</t>
  </si>
  <si>
    <t>20406</t>
  </si>
  <si>
    <t>司法</t>
  </si>
  <si>
    <t>2040605</t>
  </si>
  <si>
    <t>普法宣传</t>
  </si>
  <si>
    <t>2040604</t>
  </si>
  <si>
    <t xml:space="preserve">  基层司法业务</t>
  </si>
  <si>
    <t>20499</t>
  </si>
  <si>
    <t>其他公共安全支出</t>
  </si>
  <si>
    <t>2049999</t>
  </si>
  <si>
    <t xml:space="preserve">  其他公共安全支出</t>
  </si>
  <si>
    <t>205</t>
  </si>
  <si>
    <t>20599</t>
  </si>
  <si>
    <t>其他教育支出</t>
  </si>
  <si>
    <t>2059999</t>
  </si>
  <si>
    <t xml:space="preserve">  其他教育支出</t>
  </si>
  <si>
    <t>207</t>
  </si>
  <si>
    <t>20701</t>
  </si>
  <si>
    <t>文化和旅游</t>
  </si>
  <si>
    <t>2070199</t>
  </si>
  <si>
    <t xml:space="preserve">  其他文化和旅游支出</t>
  </si>
  <si>
    <t>208</t>
  </si>
  <si>
    <t>20801</t>
  </si>
  <si>
    <t>人力资源和社会保障管理事务</t>
  </si>
  <si>
    <t>2080199</t>
  </si>
  <si>
    <t xml:space="preserve">  其他人力资源和社会保障管理事务支出</t>
  </si>
  <si>
    <t>20802</t>
  </si>
  <si>
    <t>民政管理事务</t>
  </si>
  <si>
    <t>基层政权建设和社区治理</t>
  </si>
  <si>
    <t>2080299</t>
  </si>
  <si>
    <t xml:space="preserve">  其他民政管理事务支出</t>
  </si>
  <si>
    <t>20805</t>
  </si>
  <si>
    <t>行政事业单位养老支出</t>
  </si>
  <si>
    <t>2080501</t>
  </si>
  <si>
    <t xml:space="preserve">  行政单位离退休</t>
  </si>
  <si>
    <t>2080502</t>
  </si>
  <si>
    <t xml:space="preserve">  事业单位离退休</t>
  </si>
  <si>
    <t>2080505</t>
  </si>
  <si>
    <t xml:space="preserve">  机关事业单位基本养老保险缴费支出</t>
  </si>
  <si>
    <t>2080506</t>
  </si>
  <si>
    <t xml:space="preserve">  机关事业单位职业年金缴费支出</t>
  </si>
  <si>
    <t>20807</t>
  </si>
  <si>
    <t>就业补助</t>
  </si>
  <si>
    <t>2080705</t>
  </si>
  <si>
    <t xml:space="preserve">  公益性岗位补贴</t>
  </si>
  <si>
    <t>其他就业补助支出</t>
  </si>
  <si>
    <t>20808</t>
  </si>
  <si>
    <t>抚恤</t>
  </si>
  <si>
    <t>2080805</t>
  </si>
  <si>
    <t xml:space="preserve">  义务兵优待</t>
  </si>
  <si>
    <t>20809</t>
  </si>
  <si>
    <t>退役安置</t>
  </si>
  <si>
    <t>2080901</t>
  </si>
  <si>
    <t xml:space="preserve">  退役士兵安置</t>
  </si>
  <si>
    <t>20810</t>
  </si>
  <si>
    <t>社会福利</t>
  </si>
  <si>
    <t>2081004</t>
  </si>
  <si>
    <t xml:space="preserve">  殡葬</t>
  </si>
  <si>
    <t>2081006</t>
  </si>
  <si>
    <t xml:space="preserve">  养老服务</t>
  </si>
  <si>
    <t>20811</t>
  </si>
  <si>
    <t>残疾人事业</t>
  </si>
  <si>
    <t>2081199</t>
  </si>
  <si>
    <t xml:space="preserve">  其他残疾人事业支出</t>
  </si>
  <si>
    <t>20819</t>
  </si>
  <si>
    <t>最低生活保障</t>
  </si>
  <si>
    <t>2081902</t>
  </si>
  <si>
    <t xml:space="preserve">  农村最低生活保障金支出</t>
  </si>
  <si>
    <t>20820</t>
  </si>
  <si>
    <t>临时救助</t>
  </si>
  <si>
    <t>2082001</t>
  </si>
  <si>
    <t xml:space="preserve">  临时救助支出</t>
  </si>
  <si>
    <t>其他生活救助</t>
  </si>
  <si>
    <t>其他农村生活救助</t>
  </si>
  <si>
    <t>退役军人管理事务</t>
  </si>
  <si>
    <t>其他退役军人事务管理支出</t>
  </si>
  <si>
    <t>20899</t>
  </si>
  <si>
    <t>其他社会保障和就业支出</t>
  </si>
  <si>
    <t>2089999</t>
  </si>
  <si>
    <t xml:space="preserve">  其他社会保障和就业支出</t>
  </si>
  <si>
    <t>210</t>
  </si>
  <si>
    <t>21003</t>
  </si>
  <si>
    <t>基层医疗卫生机构</t>
  </si>
  <si>
    <t>2100302</t>
  </si>
  <si>
    <t xml:space="preserve">  乡镇卫生院</t>
  </si>
  <si>
    <t>2100399</t>
  </si>
  <si>
    <t xml:space="preserve">  其他基层医疗卫生机构支出</t>
  </si>
  <si>
    <t>21004</t>
  </si>
  <si>
    <t>公共卫生</t>
  </si>
  <si>
    <t>2100408</t>
  </si>
  <si>
    <t xml:space="preserve">  基本公共卫生服务</t>
  </si>
  <si>
    <t>2100409</t>
  </si>
  <si>
    <t xml:space="preserve">  重大公共卫生服务</t>
  </si>
  <si>
    <t>2100410</t>
  </si>
  <si>
    <t xml:space="preserve">  突发公共卫生事件应急处理</t>
  </si>
  <si>
    <t>2100499</t>
  </si>
  <si>
    <t xml:space="preserve">  其他公共卫生支出</t>
  </si>
  <si>
    <t>中医药</t>
  </si>
  <si>
    <t>中医（民族医）药专项</t>
  </si>
  <si>
    <t>21007</t>
  </si>
  <si>
    <t>计划生育事务</t>
  </si>
  <si>
    <t>2100717</t>
  </si>
  <si>
    <t xml:space="preserve">  计划生育服务</t>
  </si>
  <si>
    <t>2100799</t>
  </si>
  <si>
    <t xml:space="preserve">  其他计划生育事务支出</t>
  </si>
  <si>
    <t>21011</t>
  </si>
  <si>
    <t>行政事业单位医疗</t>
  </si>
  <si>
    <t>2101101</t>
  </si>
  <si>
    <t xml:space="preserve">  行政单位医疗</t>
  </si>
  <si>
    <t>2101102</t>
  </si>
  <si>
    <t xml:space="preserve">  事业单位医疗</t>
  </si>
  <si>
    <t>公务员医疗补助</t>
  </si>
  <si>
    <t>21013</t>
  </si>
  <si>
    <t>医疗救助</t>
  </si>
  <si>
    <t>2101301</t>
  </si>
  <si>
    <t xml:space="preserve">  城乡医疗救助</t>
  </si>
  <si>
    <t>21014</t>
  </si>
  <si>
    <t>优抚对象医疗</t>
  </si>
  <si>
    <t>2101401</t>
  </si>
  <si>
    <t xml:space="preserve">  优抚对象医疗补助</t>
  </si>
  <si>
    <t>21099</t>
  </si>
  <si>
    <t>其他卫生健康支出</t>
  </si>
  <si>
    <t>2109999</t>
  </si>
  <si>
    <t xml:space="preserve">  其他卫生健康支出</t>
  </si>
  <si>
    <t>211</t>
  </si>
  <si>
    <t>21103</t>
  </si>
  <si>
    <t>污染防治</t>
  </si>
  <si>
    <t>2110301</t>
  </si>
  <si>
    <t xml:space="preserve">  大气</t>
  </si>
  <si>
    <t>212</t>
  </si>
  <si>
    <t>21201</t>
  </si>
  <si>
    <t>城乡社区管理事务</t>
  </si>
  <si>
    <t>2120104</t>
  </si>
  <si>
    <t xml:space="preserve">  城管执法</t>
  </si>
  <si>
    <t>2120199</t>
  </si>
  <si>
    <t xml:space="preserve">  其他城乡社区管理事务支出</t>
  </si>
  <si>
    <t>21202</t>
  </si>
  <si>
    <t>城乡社区规划与管理</t>
  </si>
  <si>
    <t>2120201</t>
  </si>
  <si>
    <t xml:space="preserve">  城乡社区规划与管理</t>
  </si>
  <si>
    <t>21203</t>
  </si>
  <si>
    <t>城乡社区公共设施</t>
  </si>
  <si>
    <t>2120399</t>
  </si>
  <si>
    <t xml:space="preserve">  其他城乡社区公共设施支出</t>
  </si>
  <si>
    <t>21205</t>
  </si>
  <si>
    <t>城乡社区环境卫生</t>
  </si>
  <si>
    <t>2120501</t>
  </si>
  <si>
    <t xml:space="preserve">  城乡社区环境卫生</t>
  </si>
  <si>
    <t>213</t>
  </si>
  <si>
    <t>21301</t>
  </si>
  <si>
    <t>农业农村</t>
  </si>
  <si>
    <t>2130108</t>
  </si>
  <si>
    <t xml:space="preserve">  病虫害控制</t>
  </si>
  <si>
    <t>2130122</t>
  </si>
  <si>
    <t xml:space="preserve">  农业生产发展</t>
  </si>
  <si>
    <t>2130124</t>
  </si>
  <si>
    <t xml:space="preserve">  农村合作经济</t>
  </si>
  <si>
    <t>2130126</t>
  </si>
  <si>
    <t xml:space="preserve">  农村社会事业</t>
  </si>
  <si>
    <t>2130153</t>
  </si>
  <si>
    <t xml:space="preserve">  农田建设</t>
  </si>
  <si>
    <t>2130199</t>
  </si>
  <si>
    <t xml:space="preserve">  其他农业农村支出</t>
  </si>
  <si>
    <t>21302</t>
  </si>
  <si>
    <t>林业和草原</t>
  </si>
  <si>
    <t>2130205</t>
  </si>
  <si>
    <t xml:space="preserve">  森林资源培育</t>
  </si>
  <si>
    <t>2130299</t>
  </si>
  <si>
    <t xml:space="preserve">  其他林业和草原支出</t>
  </si>
  <si>
    <t>21303</t>
  </si>
  <si>
    <t>水利</t>
  </si>
  <si>
    <t>2130305</t>
  </si>
  <si>
    <t xml:space="preserve">  水利工程建设</t>
  </si>
  <si>
    <t>水利工程运行与维护</t>
  </si>
  <si>
    <t>2130311</t>
  </si>
  <si>
    <t xml:space="preserve">  水资源节约管理与保护</t>
  </si>
  <si>
    <t>2130399</t>
  </si>
  <si>
    <t xml:space="preserve">  其他水利支出</t>
  </si>
  <si>
    <t>21305</t>
  </si>
  <si>
    <t>巩固脱贫衔接乡村振兴</t>
  </si>
  <si>
    <t>2130599</t>
  </si>
  <si>
    <t xml:space="preserve">  其他巩固脱贫衔接乡村振兴支出</t>
  </si>
  <si>
    <t>21307</t>
  </si>
  <si>
    <t>农村综合改革</t>
  </si>
  <si>
    <t>2130705</t>
  </si>
  <si>
    <t xml:space="preserve">  对村民委员会和村党支部的补助</t>
  </si>
  <si>
    <t>2130799</t>
  </si>
  <si>
    <t xml:space="preserve">  其他农村综合改革支出</t>
  </si>
  <si>
    <t>21308</t>
  </si>
  <si>
    <t>普惠金融发展支出</t>
  </si>
  <si>
    <t>2130803</t>
  </si>
  <si>
    <t xml:space="preserve">  农业保险保费补贴</t>
  </si>
  <si>
    <t>21399</t>
  </si>
  <si>
    <t>其他农林水支出</t>
  </si>
  <si>
    <t>2139999</t>
  </si>
  <si>
    <t xml:space="preserve">  其他农林水支出</t>
  </si>
  <si>
    <t>自然资源事务</t>
  </si>
  <si>
    <t>自然资源调查与确权登记</t>
  </si>
  <si>
    <t>224</t>
  </si>
  <si>
    <t>22401</t>
  </si>
  <si>
    <t>应急管理事务</t>
  </si>
  <si>
    <t>2240106</t>
  </si>
  <si>
    <t xml:space="preserve">  安全监管</t>
  </si>
  <si>
    <t>自然灾害救灾及恢复重建支出</t>
  </si>
  <si>
    <t>其他自然灾害救灾及恢复重建支出</t>
  </si>
  <si>
    <t>2240199</t>
  </si>
  <si>
    <t xml:space="preserve">  其他应急管理支出</t>
  </si>
  <si>
    <t>大兴区北臧村镇2024年一般公共预算“三公经费”</t>
  </si>
  <si>
    <t>财政拨款支出决算表</t>
  </si>
  <si>
    <t>项    目</t>
  </si>
  <si>
    <t>2024年初预算数</t>
  </si>
  <si>
    <t>2024年预算调整数</t>
  </si>
  <si>
    <t>2024年决算数</t>
  </si>
  <si>
    <t>合    计</t>
  </si>
  <si>
    <t>1．因公出国（境）费用</t>
  </si>
  <si>
    <t>2．公务接待费</t>
  </si>
  <si>
    <t>3．公务用车费</t>
  </si>
  <si>
    <t xml:space="preserve">  其中：（1）公务用车运行维护费</t>
  </si>
  <si>
    <t xml:space="preserve">        （2）公务用车购置</t>
  </si>
  <si>
    <t>大兴区北臧村镇2024年一般公共预算基本支出决算表</t>
  </si>
  <si>
    <t>经济分类科目</t>
  </si>
  <si>
    <t>501</t>
  </si>
  <si>
    <t xml:space="preserve">  机关工资福利支出</t>
  </si>
  <si>
    <t>50101</t>
  </si>
  <si>
    <t xml:space="preserve">    工资奖金津补贴</t>
  </si>
  <si>
    <t>50102</t>
  </si>
  <si>
    <t xml:space="preserve">    社会保障缴费</t>
  </si>
  <si>
    <t>50103</t>
  </si>
  <si>
    <t xml:space="preserve">    住房公积金</t>
  </si>
  <si>
    <t>50199</t>
  </si>
  <si>
    <t xml:space="preserve">    其他工资福利支出</t>
  </si>
  <si>
    <t>502</t>
  </si>
  <si>
    <t xml:space="preserve">  机关商品和服务支出</t>
  </si>
  <si>
    <t>50201</t>
  </si>
  <si>
    <t xml:space="preserve">    办公经费</t>
  </si>
  <si>
    <t>50203</t>
  </si>
  <si>
    <t xml:space="preserve">    培训费</t>
  </si>
  <si>
    <t>50208</t>
  </si>
  <si>
    <t xml:space="preserve">    公务用车运行维护费</t>
  </si>
  <si>
    <t>50209</t>
  </si>
  <si>
    <t xml:space="preserve">    维修(护)费</t>
  </si>
  <si>
    <t>505</t>
  </si>
  <si>
    <t xml:space="preserve">  对事业单位经常性补助</t>
  </si>
  <si>
    <t>50501</t>
  </si>
  <si>
    <t xml:space="preserve">    工资福利支出</t>
  </si>
  <si>
    <t>50502</t>
  </si>
  <si>
    <t xml:space="preserve">    商品和服务支出</t>
  </si>
  <si>
    <t>509</t>
  </si>
  <si>
    <t xml:space="preserve">  对个人和家庭的补助</t>
  </si>
  <si>
    <t>50901</t>
  </si>
  <si>
    <t xml:space="preserve">    社会福利和救助</t>
  </si>
  <si>
    <t>50905</t>
  </si>
  <si>
    <t xml:space="preserve">    离退休费</t>
  </si>
  <si>
    <t>50999</t>
  </si>
  <si>
    <t xml:space="preserve">    其他对个人和家庭补助</t>
  </si>
  <si>
    <t>基本支出合计</t>
  </si>
  <si>
    <t>大兴区北臧村镇2024年政府性基金收入决算表</t>
  </si>
  <si>
    <t>科   目</t>
  </si>
  <si>
    <t>决算为上年决算数的%</t>
  </si>
  <si>
    <t>一、新增建设用地土地有偿使用费收入</t>
  </si>
  <si>
    <t>二、城市公用事业附加收入</t>
  </si>
  <si>
    <t>三、国有土地收益基金收入</t>
  </si>
  <si>
    <t>四、农业土地开发资金收入</t>
  </si>
  <si>
    <t>五、国有土地使用权出让收入</t>
  </si>
  <si>
    <t>六、彩票公益金收入</t>
  </si>
  <si>
    <t>七、城市基础设施配套费收入</t>
  </si>
  <si>
    <t>八、污水处理费收入</t>
  </si>
  <si>
    <t>我单位不涉及上述表内数据。</t>
  </si>
  <si>
    <t>大兴区北臧村镇2024年政府性基金预算支出决算表</t>
  </si>
  <si>
    <t>一、镇本级支出</t>
  </si>
  <si>
    <t>其他支出</t>
  </si>
  <si>
    <t xml:space="preserve">  城乡社区支出</t>
  </si>
  <si>
    <t>21208</t>
  </si>
  <si>
    <t xml:space="preserve">    国有土地使用权出让收入安排的支出</t>
  </si>
  <si>
    <t>2120803</t>
  </si>
  <si>
    <t xml:space="preserve">      城市建设支出</t>
  </si>
  <si>
    <t>2120804</t>
  </si>
  <si>
    <t xml:space="preserve">      农村基础设施建设支出</t>
  </si>
  <si>
    <t>2120814</t>
  </si>
  <si>
    <t xml:space="preserve">      农业生产发展支出</t>
  </si>
  <si>
    <t>229</t>
  </si>
  <si>
    <t>22960</t>
  </si>
  <si>
    <t>彩票公益金安排的支出</t>
  </si>
  <si>
    <t>2296003</t>
  </si>
  <si>
    <t>用于体育事业的彩票公益金支出</t>
  </si>
  <si>
    <t>政府性基金预算支出小计</t>
  </si>
  <si>
    <t>大兴区北臧村镇2024年国有资本经营预算收入决算表</t>
  </si>
  <si>
    <t>科  目</t>
  </si>
  <si>
    <t>一、利润收入</t>
  </si>
  <si>
    <t>烟草企业利润收入</t>
  </si>
  <si>
    <t>电力企业利润收入</t>
  </si>
  <si>
    <t>二、股利、股息收入</t>
  </si>
  <si>
    <t>国有控股公司股利、股息收入</t>
  </si>
  <si>
    <t>国有参股公司股利、股息收入</t>
  </si>
  <si>
    <t>三、产权转让收入</t>
  </si>
  <si>
    <t>大兴区北臧村镇2024年国有资本经营预算支出决算表</t>
  </si>
  <si>
    <t>国有资本经营预算支出</t>
  </si>
  <si>
    <t>解决历史遗留问题及改革成本支出</t>
  </si>
  <si>
    <t>厂办大集体改革支出</t>
  </si>
  <si>
    <t>国有企业改革成本支出</t>
  </si>
  <si>
    <t>支出合计</t>
  </si>
  <si>
    <t>大兴区北臧村镇2024年本级国有资本经营预算支出决算表</t>
  </si>
  <si>
    <t>2024年预算数</t>
  </si>
  <si>
    <t>2024年调整预算数</t>
  </si>
  <si>
    <t xml:space="preserve">   解决历史遗留问题及改革成本支出</t>
  </si>
  <si>
    <t xml:space="preserve">      厂办大集体改革支出</t>
  </si>
  <si>
    <t xml:space="preserve">      “三供一业”移交补助支出</t>
  </si>
  <si>
    <t xml:space="preserve">      国有企业办职教幼教补助支出</t>
  </si>
  <si>
    <t xml:space="preserve">      国有企业办公共服务机构移交补助支出</t>
  </si>
  <si>
    <t xml:space="preserve">      国有企业退休人员社会化管理补助支出</t>
  </si>
  <si>
    <t xml:space="preserve">      国有企业棚户区改造支出</t>
  </si>
  <si>
    <t xml:space="preserve">      国有企业改革成本支出</t>
  </si>
  <si>
    <t xml:space="preserve">      离休干部医药费补助支出</t>
  </si>
  <si>
    <t xml:space="preserve">      其他解决历史遗留问题及改革成本支出</t>
  </si>
  <si>
    <t>　　国有企业资金本注入</t>
  </si>
  <si>
    <t>　　　　国有经济结构调整支出</t>
  </si>
  <si>
    <t>　　　　公益性设施投资支出</t>
  </si>
  <si>
    <t>　　　　前瞻性战略性产业发展支出</t>
  </si>
  <si>
    <t>　　　　生态环境保护支出</t>
  </si>
  <si>
    <t>　　　　支持科技进步支出</t>
  </si>
  <si>
    <t>　　　　保障国家经济安全支出</t>
  </si>
  <si>
    <t>　　　　对外投资合作支出</t>
  </si>
  <si>
    <t>　　　　其他国有资本金注入</t>
  </si>
  <si>
    <t>　　　　其他国有资本经营预算支出</t>
  </si>
  <si>
    <t>　　其他国有资本经营预算支出</t>
  </si>
  <si>
    <r>
      <rPr>
        <sz val="10"/>
        <rFont val="宋体"/>
        <charset val="134"/>
      </rPr>
      <t>　　　　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其他国有资本经营预算支出</t>
    </r>
  </si>
  <si>
    <t>本单位不涉及此表数据</t>
  </si>
  <si>
    <r>
      <rPr>
        <b/>
        <sz val="18"/>
        <rFont val="宋体"/>
        <charset val="134"/>
        <scheme val="major"/>
      </rPr>
      <t>大兴区北臧村镇</t>
    </r>
    <r>
      <rPr>
        <b/>
        <sz val="18"/>
        <color rgb="FF000000"/>
        <rFont val="宋体"/>
        <charset val="134"/>
      </rPr>
      <t>2024年社会保险基金预算收入决算表</t>
    </r>
  </si>
  <si>
    <t>社会保险基金收入</t>
  </si>
  <si>
    <t>企业职工基本养老保险基金收入</t>
  </si>
  <si>
    <t xml:space="preserve">  企业职工基本养老保险费收入</t>
  </si>
  <si>
    <t xml:space="preserve">  企业职工基本养老保险基金财政补贴收入</t>
  </si>
  <si>
    <t xml:space="preserve">  企业职工基本养老保险基金利息收入</t>
  </si>
  <si>
    <t xml:space="preserve">  企业职工基本养老保险基金委托投资收益</t>
  </si>
  <si>
    <t xml:space="preserve">  其他企业职工基本养老保险基金收入</t>
  </si>
  <si>
    <t>失业保险基金收入</t>
  </si>
  <si>
    <t xml:space="preserve">  失业保险费收入</t>
  </si>
  <si>
    <t xml:space="preserve">  失业保险基金财政补贴收入</t>
  </si>
  <si>
    <t xml:space="preserve">  失业保险基金利息收入</t>
  </si>
  <si>
    <t xml:space="preserve">  其他失业保险基金收入</t>
  </si>
  <si>
    <t>职工基本医疗保险基金收入</t>
  </si>
  <si>
    <t xml:space="preserve">  职工基本医疗保险费收入</t>
  </si>
  <si>
    <t xml:space="preserve">  职工基本医疗保险基金财政补贴收入</t>
  </si>
  <si>
    <t xml:space="preserve">  职工基本医疗保险基金利息收入</t>
  </si>
  <si>
    <t xml:space="preserve">  其他职工基本医疗保险基金收入</t>
  </si>
  <si>
    <t>工伤保险基金收入</t>
  </si>
  <si>
    <t xml:space="preserve">  工伤保险费收入</t>
  </si>
  <si>
    <t xml:space="preserve">  工伤保险基金财政补贴收入</t>
  </si>
  <si>
    <t xml:space="preserve">  工伤保险基金利息收入</t>
  </si>
  <si>
    <t xml:space="preserve">  其他工伤保险基金收入</t>
  </si>
  <si>
    <t>生育保险基金收入</t>
  </si>
  <si>
    <t xml:space="preserve">  生育保险费收入</t>
  </si>
  <si>
    <t xml:space="preserve">  生育保险基金补贴收入</t>
  </si>
  <si>
    <t xml:space="preserve">  生育保险基金利息收入</t>
  </si>
  <si>
    <t xml:space="preserve">  其他生育保险基金收入</t>
  </si>
  <si>
    <t>新型农村合作医疗基金收入</t>
  </si>
  <si>
    <t xml:space="preserve">  新型农村合作医疗基金缴费收入</t>
  </si>
  <si>
    <t xml:space="preserve">  新型农村合作医疗基金财政补贴收入</t>
  </si>
  <si>
    <t xml:space="preserve">  新型农村合作医疗基金利息收入</t>
  </si>
  <si>
    <t xml:space="preserve">  其他新型农村合作医疗基金收入</t>
  </si>
  <si>
    <t>城镇居民基本医疗保险基金收入</t>
  </si>
  <si>
    <t xml:space="preserve">  城镇居民基本医疗保险基金缴费收入</t>
  </si>
  <si>
    <t xml:space="preserve">  城镇居民基本医疗保险基金财政补贴收入</t>
  </si>
  <si>
    <t xml:space="preserve">  城镇居民基本医疗保险基金利息收入</t>
  </si>
  <si>
    <t xml:space="preserve">  其他城镇居民基本医疗保险基金收入</t>
  </si>
  <si>
    <t>城乡居民基本养老保险基金收入</t>
  </si>
  <si>
    <t xml:space="preserve">  城乡居民基本养老保险基金缴费收入</t>
  </si>
  <si>
    <t xml:space="preserve">  城乡居民基本养老保险基金财政补贴收入</t>
  </si>
  <si>
    <t xml:space="preserve">  城乡居民基本养老保险基金利息收入</t>
  </si>
  <si>
    <t xml:space="preserve">  城乡居民基本养老保险基金委托投资收益</t>
  </si>
  <si>
    <t xml:space="preserve">  城乡居民基本养老保险基金集体补助收入</t>
  </si>
  <si>
    <t xml:space="preserve">  其他城乡居民基本养老保险基金收入</t>
  </si>
  <si>
    <t>机关事业单位基本养老保险基金收入</t>
  </si>
  <si>
    <t xml:space="preserve">  机关事业单位基本养老保险费收入</t>
  </si>
  <si>
    <t xml:space="preserve">  机关事业单位基本养老保险基金财政补助收入</t>
  </si>
  <si>
    <t xml:space="preserve">  机关事业单位基本养老保险基金利息收入</t>
  </si>
  <si>
    <t xml:space="preserve">  机关事业单位基本养老保险基金委托投资收益</t>
  </si>
  <si>
    <t xml:space="preserve">  其他机关事业单位基本养老保险基金收入</t>
  </si>
  <si>
    <t>城乡居民基本医疗保险基金收入</t>
  </si>
  <si>
    <t xml:space="preserve">  城乡居民基本医疗保险缴费收入</t>
  </si>
  <si>
    <t xml:space="preserve">  城乡居民基本医疗保险基金财政补助收入</t>
  </si>
  <si>
    <t xml:space="preserve">  城乡居民基本医疗保险基金利息收入</t>
  </si>
  <si>
    <t xml:space="preserve">  城乡居民基本医疗保险基金委托投资收益</t>
  </si>
  <si>
    <t xml:space="preserve">  其他城乡居民基本医疗保险基金收入</t>
  </si>
  <si>
    <t>其他社会保险基金收入</t>
  </si>
  <si>
    <t xml:space="preserve">  保险费收入</t>
  </si>
  <si>
    <t xml:space="preserve">  其他社会保险基金财政补贴收入</t>
  </si>
  <si>
    <t xml:space="preserve">  其他收入</t>
  </si>
  <si>
    <r>
      <rPr>
        <b/>
        <sz val="18"/>
        <rFont val="宋体"/>
        <charset val="134"/>
        <scheme val="major"/>
      </rPr>
      <t>大兴区北臧村镇</t>
    </r>
    <r>
      <rPr>
        <b/>
        <sz val="18"/>
        <color rgb="FF000000"/>
        <rFont val="宋体"/>
        <charset val="134"/>
      </rPr>
      <t>2024年社会保险基金预算支出决算表</t>
    </r>
  </si>
  <si>
    <t>社会保险基金支出</t>
  </si>
  <si>
    <t/>
  </si>
  <si>
    <t>企业职工基本养老保险基金支出</t>
  </si>
  <si>
    <t>基本养老金</t>
  </si>
  <si>
    <t>医疗补助金</t>
  </si>
  <si>
    <t>丧葬抚恤补助</t>
  </si>
  <si>
    <t>其他企业职工基本养老保险基金支出</t>
  </si>
  <si>
    <t>失业保险基金支出</t>
  </si>
  <si>
    <t>失业保险金</t>
  </si>
  <si>
    <t>医疗保险费</t>
  </si>
  <si>
    <t>职业培训和职业介绍补贴</t>
  </si>
  <si>
    <t>技能提升补贴支出</t>
  </si>
  <si>
    <t>其他失业保险基金支出</t>
  </si>
  <si>
    <t>职工基本医疗保险基金支出</t>
  </si>
  <si>
    <t>职工基本医疗保险统筹基金</t>
  </si>
  <si>
    <t>职工医疗保险个人账户基金</t>
  </si>
  <si>
    <t>其他职工基本医疗保险基金支出</t>
  </si>
  <si>
    <t>工伤保险基金支出</t>
  </si>
  <si>
    <t>工伤保险待遇</t>
  </si>
  <si>
    <t>劳动能力鉴定支出</t>
  </si>
  <si>
    <t>工伤预防费用支出</t>
  </si>
  <si>
    <t>其他工伤保险基金支出</t>
  </si>
  <si>
    <t>生育保险基金支出</t>
  </si>
  <si>
    <t>生育医疗费用支出</t>
  </si>
  <si>
    <t>生育津贴支出</t>
  </si>
  <si>
    <t>其他生育保险基金支出</t>
  </si>
  <si>
    <t>新型农村合作医疗基金支出</t>
  </si>
  <si>
    <t>新型农村合作医疗基金医疗待遇支出</t>
  </si>
  <si>
    <t>大病医疗保险支出</t>
  </si>
  <si>
    <t>其他新型农村合作医疗基金支出</t>
  </si>
  <si>
    <t>城镇居民基本医疗保险基金支出</t>
  </si>
  <si>
    <t>城镇居民基本医疗保险基金医疗待遇支出</t>
  </si>
  <si>
    <t>其他城镇居民基本医疗保险基金支出</t>
  </si>
  <si>
    <t>城乡居民基本养老保险基金支出</t>
  </si>
  <si>
    <t>基础养老金支出</t>
  </si>
  <si>
    <t>个人账户养老金支出</t>
  </si>
  <si>
    <t>丧葬抚恤补助支出</t>
  </si>
  <si>
    <t>其他城乡居民基本养老保险基金支出</t>
  </si>
  <si>
    <t>机关事业单位基本养老保险基金支出</t>
  </si>
  <si>
    <t>基本养老金支出</t>
  </si>
  <si>
    <t>其他机关事业单位基本养老保险基金支出</t>
  </si>
  <si>
    <t>城乡居民基本医疗保险基金支出</t>
  </si>
  <si>
    <t>城乡居民基本医疗保险基金医疗待遇支出</t>
  </si>
  <si>
    <t>其他城乡居民基本医疗保险基金支出</t>
  </si>
  <si>
    <t>其他社会保险基金支出</t>
  </si>
  <si>
    <t>大兴区北臧村镇2024年一般公共预算税收返还和转移支付表</t>
  </si>
  <si>
    <t>名    称</t>
  </si>
  <si>
    <t>金额</t>
  </si>
  <si>
    <t>一般公共
预算</t>
  </si>
  <si>
    <t>返还性支出</t>
  </si>
  <si>
    <t>转移支付</t>
  </si>
  <si>
    <t>一般性转移支付</t>
  </si>
  <si>
    <t>体制补助</t>
  </si>
  <si>
    <t>部门划转</t>
  </si>
  <si>
    <t>事权转移</t>
  </si>
  <si>
    <t>政策性调标</t>
  </si>
  <si>
    <t>其他一般性转移支付</t>
  </si>
  <si>
    <t>结算补助</t>
  </si>
  <si>
    <t>小  计</t>
  </si>
  <si>
    <t>专项转移支付</t>
  </si>
  <si>
    <t>小   计</t>
  </si>
  <si>
    <t>大兴区北臧村镇2024年政府性基金转移支付表</t>
  </si>
  <si>
    <t>单位： 万元</t>
  </si>
  <si>
    <r>
      <rPr>
        <b/>
        <sz val="10"/>
        <rFont val="宋体"/>
        <charset val="134"/>
        <scheme val="minor"/>
      </rPr>
      <t>名</t>
    </r>
    <r>
      <rPr>
        <sz val="10"/>
        <rFont val="宋体"/>
        <charset val="134"/>
        <scheme val="minor"/>
      </rPr>
      <t xml:space="preserve">    </t>
    </r>
    <r>
      <rPr>
        <b/>
        <sz val="10"/>
        <rFont val="宋体"/>
        <charset val="134"/>
        <scheme val="minor"/>
      </rPr>
      <t>称</t>
    </r>
  </si>
  <si>
    <t>政府性基
金预算</t>
  </si>
  <si>
    <t>体制转移支付</t>
  </si>
  <si>
    <t>大兴区北臧村镇2024年专项转移支付执行情况表</t>
  </si>
  <si>
    <t>序号</t>
  </si>
  <si>
    <t>项目名称</t>
  </si>
  <si>
    <t>一、一般公共服务支出</t>
  </si>
  <si>
    <t>人大代表履职活动经费(一般）</t>
  </si>
  <si>
    <t>人大代表家站经费(一般）</t>
  </si>
  <si>
    <t>2023年度优秀家站活动资金（一般）</t>
  </si>
  <si>
    <t>接诉即办奖励经费（一般）</t>
  </si>
  <si>
    <t>接诉即办奖励经费（专项）</t>
  </si>
  <si>
    <t>五经普普查办工作人员聘用经费（一般）</t>
  </si>
  <si>
    <t>五经普普查员补贴经费（一般）</t>
  </si>
  <si>
    <t>年度人口抽样调查两员经费（一般）</t>
  </si>
  <si>
    <t>2023年选调生到村任职补助资金（市级）</t>
  </si>
  <si>
    <t>党群服务中心运行经费(一般）</t>
  </si>
  <si>
    <t>“两新”组织党建活动经费(一般）</t>
  </si>
  <si>
    <t>村党组织“第一书记”项目经费（一般）</t>
  </si>
  <si>
    <t>选调生到村任职补助资金（一般）</t>
  </si>
  <si>
    <t>社会建设资金（一般）</t>
  </si>
  <si>
    <t>二、普通教育支出</t>
  </si>
  <si>
    <t>三、文化旅游体育与传媒支出</t>
  </si>
  <si>
    <t>2024年中央提前下达三馆免费开放资金（专项）</t>
  </si>
  <si>
    <t>四、社会保障和就业支出</t>
  </si>
  <si>
    <t>社会保障和就业-送温暖资金（专项）</t>
  </si>
  <si>
    <t>社会保障和就业--丧葬补贴经费（专项）</t>
  </si>
  <si>
    <t>社会保障和就业-公益性就业岗位补贴（专项）</t>
  </si>
  <si>
    <t>社会保障和就业-中央财政优抚对象补助经费预算（义务兵家庭优待金）（专项）</t>
  </si>
  <si>
    <t>社会保障和就业—社区（村）养老驿站建设补助经费(专项）</t>
  </si>
  <si>
    <t>2023年社会建设资金</t>
  </si>
  <si>
    <t>大兴区北臧村镇生活垃圾转运站及环卫车辆中心项目</t>
  </si>
  <si>
    <t>大兴区北臧村镇积水点治理及河道整治工程</t>
  </si>
  <si>
    <t>北臧村镇2023年路灯照明工程专项资金</t>
  </si>
  <si>
    <t>2022年度耕地保护补偿资金（专项）</t>
  </si>
  <si>
    <t>大兴区2020年平原造林工程（专项）</t>
  </si>
  <si>
    <t>五、卫生健康支出</t>
  </si>
  <si>
    <t>事业人员工资奖金津补贴绩效工资</t>
  </si>
  <si>
    <t>卫生健康-2024年农村地区社区卫生机构人员岗位补助项目资金（专项）</t>
  </si>
  <si>
    <t>卫生健康-基本药物制度补助经费（专项）</t>
  </si>
  <si>
    <t>卫生健康-2024年基层能力提升（专项）</t>
  </si>
  <si>
    <t>卫生健康-市级基本公共卫生服务补助项目（专项）</t>
  </si>
  <si>
    <t>卫生健康-中央转移支付基本公共卫生服务补助资金（专项）</t>
  </si>
  <si>
    <t>卫生健康-中央基本公共卫生服务资金（专项）</t>
  </si>
  <si>
    <t>卫生健康-2024年中央转移支付基本公共卫生服务补助资金（专项）</t>
  </si>
  <si>
    <t>卫生健康-重大传染病防控经费（第二批）（专项）</t>
  </si>
  <si>
    <t>卫生健康-第十三次及第十四次大兴区常态化核酸检测费用（专项）</t>
  </si>
  <si>
    <t>卫生健康-2024年院前急救保障经费（专项)</t>
  </si>
  <si>
    <t>卫生健康-过渡期前一线医务人员临时性工作补助（专项）</t>
  </si>
  <si>
    <t>卫生健康-2024年中央转移支付计划生育资金-奖扶(专项)</t>
  </si>
  <si>
    <t>卫生健康-2024年中央转移支付计划生育资金-特扶（专项）</t>
  </si>
  <si>
    <t>卫生健康-2024年市级转移支付计划生育资金-奖扶(专项）</t>
  </si>
  <si>
    <t>卫生健康-2024年市级转移支付计划生育资金-特扶(专项）</t>
  </si>
  <si>
    <t>卫生健康-2024年区级转移支付计划生育资金-奖扶(专项)</t>
  </si>
  <si>
    <t>卫生健康-2024年区级转移支付计划生育资金-特扶(专项)</t>
  </si>
  <si>
    <t>卫生健康—市级计划生育补助资金—其他（专项）</t>
  </si>
  <si>
    <t>卫生健康-一次性经济帮助资金（区级）（专项）</t>
  </si>
  <si>
    <t>卫生健康-一次性经济帮助资金（市级）（专项）</t>
  </si>
  <si>
    <t>卫生健康-大兴区独生子女伤残死亡家庭特别扶助资金（区级）（专项）</t>
  </si>
  <si>
    <t>卫生健康-大兴区独生子女伤残死亡家庭特别扶助资金（市级）（专项）</t>
  </si>
  <si>
    <t>社会保障和就业—中央财政提前下达2024年优抚对象医疗保障经费（专项）</t>
  </si>
  <si>
    <t>2023年促进基层中医药传承创新发展经费</t>
  </si>
  <si>
    <t>2023年促进基层中医药传承创新发展经费（第二批）</t>
  </si>
  <si>
    <t>卫生健康-促进基层中医药传承创新发展经费（专项）</t>
  </si>
  <si>
    <t>卫生健康-促进基层中医药传承创新发展经费（第二批）（专项）</t>
  </si>
  <si>
    <t>医改及卫生健康考核激励资金-家医签约</t>
  </si>
  <si>
    <t>卫生健康-2024年大兴区从业人员免费健康检查工作经费（专项）</t>
  </si>
  <si>
    <t>卫生健康-乡村医生岗位人员补助（专项）</t>
  </si>
  <si>
    <t>卫生健康-2024乡村医生岗位人员补助（专项）</t>
  </si>
  <si>
    <t>六、节能环保支出</t>
  </si>
  <si>
    <t>北臧村镇大气精细化管理及服务</t>
  </si>
  <si>
    <t>“以奖促管”资金</t>
  </si>
  <si>
    <t>2023-2024年取暖季“煤改电”长效管护专项市级资金</t>
  </si>
  <si>
    <t>2024年大气精细化治理项目（专项）</t>
  </si>
  <si>
    <t>农村地区煤改气超质保期取暖设备长效管护补贴专项资金</t>
  </si>
  <si>
    <t>非正规垃圾填埋场整治（专项）</t>
  </si>
  <si>
    <t>七、城乡社区支出</t>
  </si>
  <si>
    <t>大兴区2024年度责任规划师区级补贴（专项）</t>
  </si>
  <si>
    <t>2024年大兴区重大投资项目规划谋划项目（第一批）</t>
  </si>
  <si>
    <t>2024年度生活垃圾分类以奖代补专项转移支付资金</t>
  </si>
  <si>
    <t>2024年度生活垃圾分类以奖代补专项清算资金</t>
  </si>
  <si>
    <t>八、农林水支出</t>
  </si>
  <si>
    <t>2022年度实施乡村振兴战略奖励资金</t>
  </si>
  <si>
    <t>农机购置补贴（中央）</t>
  </si>
  <si>
    <t>提前下达2024年农业农村改革发展专项市级资金-设施农业以奖代补</t>
  </si>
  <si>
    <t>提前下达2024年农业农村改革发展专项市级资金-菜田补贴</t>
  </si>
  <si>
    <t>提前下达2024年农业农村改革发展专项市级资金—农产品质量安全监管能力和水平提升</t>
  </si>
  <si>
    <t>提前下达2024年农业农村改革发展专项市级资金-高效设施农业</t>
  </si>
  <si>
    <t>提前下达2024年农业农村改革发展专项市级资金－--农村妇女创新创业项目</t>
  </si>
  <si>
    <t>农民合作社质量提升整区推进项目(专项）</t>
  </si>
  <si>
    <t>农业领域整合区级专项资金-新增耕地质量提升项目</t>
  </si>
  <si>
    <t>提前下达2024年美丽乡村建设专项市级资金-节能路灯管护费</t>
  </si>
  <si>
    <t>农业农村综合改革发展专项转移支付资金--农村乱占耕地建住宅专项整治试点相关费用</t>
  </si>
  <si>
    <t>大兴区2023年度平原生态林养护及土地流转</t>
  </si>
  <si>
    <t>大兴区平原生态林养护及土地流转（专项）</t>
  </si>
  <si>
    <t>“互联网＋全民义务植树”基地尽责活动运行项目</t>
  </si>
  <si>
    <t>水务领域整合区级专项资金-永兴河（念坛公园南闸-绿海路桥）综合治理提升工程维修养护</t>
  </si>
  <si>
    <t>2024年水务改革发展专项市级资金-市级河长制资金</t>
  </si>
  <si>
    <t>水务领域整合区级专项资金-河长制工作资金</t>
  </si>
  <si>
    <t>农业领域整合区级专项资金－政策性农业保险工作经费</t>
  </si>
  <si>
    <r>
      <rPr>
        <b/>
        <sz val="10"/>
        <rFont val="宋体"/>
        <charset val="134"/>
        <scheme val="minor"/>
      </rPr>
      <t>九、</t>
    </r>
    <r>
      <rPr>
        <sz val="10"/>
        <rFont val="宋体"/>
        <charset val="134"/>
        <scheme val="minor"/>
      </rPr>
      <t xml:space="preserve"> </t>
    </r>
    <r>
      <rPr>
        <b/>
        <sz val="10"/>
        <rFont val="宋体"/>
        <charset val="134"/>
        <scheme val="minor"/>
      </rPr>
      <t>自然资源支出</t>
    </r>
  </si>
  <si>
    <t>大兴区房地一体的宅基地、集体建设用地权籍调查和确权登记（专项）</t>
  </si>
  <si>
    <t>十、交通运输支出</t>
  </si>
  <si>
    <t>一般公共预算小计</t>
  </si>
  <si>
    <t>一、城乡社区支出</t>
  </si>
  <si>
    <t>政府性基金预算小计</t>
  </si>
  <si>
    <t>合计</t>
  </si>
  <si>
    <t>大兴区北臧村镇2024年地方政府债务限额及余额决算情况表</t>
  </si>
  <si>
    <r>
      <rPr>
        <b/>
        <sz val="10"/>
        <rFont val="宋体"/>
        <charset val="134"/>
        <scheme val="major"/>
      </rPr>
      <t>地</t>
    </r>
    <r>
      <rPr>
        <sz val="10"/>
        <rFont val="宋体"/>
        <charset val="134"/>
        <scheme val="major"/>
      </rPr>
      <t xml:space="preserve">   </t>
    </r>
    <r>
      <rPr>
        <b/>
        <sz val="10"/>
        <rFont val="宋体"/>
        <charset val="134"/>
        <scheme val="major"/>
      </rPr>
      <t>区</t>
    </r>
  </si>
  <si>
    <t>2024年债务限额</t>
  </si>
  <si>
    <t>2024年债务余额（决算数）</t>
  </si>
  <si>
    <t>一般债务</t>
  </si>
  <si>
    <t>专项债务</t>
  </si>
  <si>
    <r>
      <rPr>
        <b/>
        <sz val="10"/>
        <rFont val="宋体"/>
        <charset val="134"/>
        <scheme val="major"/>
      </rPr>
      <t>公</t>
    </r>
    <r>
      <rPr>
        <sz val="10"/>
        <rFont val="宋体"/>
        <charset val="134"/>
        <scheme val="major"/>
      </rPr>
      <t xml:space="preserve">  </t>
    </r>
    <r>
      <rPr>
        <b/>
        <sz val="10"/>
        <rFont val="宋体"/>
        <charset val="134"/>
        <scheme val="major"/>
      </rPr>
      <t>式</t>
    </r>
  </si>
  <si>
    <t>A=B+C</t>
  </si>
  <si>
    <t>B</t>
  </si>
  <si>
    <t>C</t>
  </si>
  <si>
    <t>D=E+F</t>
  </si>
  <si>
    <t>E</t>
  </si>
  <si>
    <t>F</t>
  </si>
  <si>
    <t>青云店镇</t>
  </si>
  <si>
    <t>大兴区北臧村镇2024年地方政府一般债务余额情况表</t>
  </si>
  <si>
    <r>
      <rPr>
        <b/>
        <sz val="11"/>
        <rFont val="SimSun"/>
        <charset val="134"/>
      </rPr>
      <t>项</t>
    </r>
    <r>
      <rPr>
        <sz val="11"/>
        <rFont val="SimSun"/>
        <charset val="134"/>
      </rPr>
      <t xml:space="preserve">    </t>
    </r>
    <r>
      <rPr>
        <b/>
        <sz val="11"/>
        <rFont val="SimSun"/>
        <charset val="134"/>
      </rPr>
      <t>目</t>
    </r>
  </si>
  <si>
    <r>
      <rPr>
        <b/>
        <sz val="11"/>
        <rFont val="SimSun"/>
        <charset val="134"/>
      </rPr>
      <t>决算数</t>
    </r>
  </si>
  <si>
    <t>一、2023年末地方政府一般债务余额实际数
二、2024年末地方政府一般债务余额限额
三、2024年地方政府一般债务发行额
中央转贷地方的国际金融组织和外国政府贷款
2024年地方政府一般债券发行额
四、2024年地方政府一般债务还本额
五、2024年末地方政府一般债务余额决算数
六、2024年地方财政赤字
七、2024年地方政府一般债务余额限额</t>
  </si>
  <si>
    <t>大兴区北臧村镇2024年地方政府专项债务余额情况表</t>
  </si>
  <si>
    <r>
      <rPr>
        <b/>
        <sz val="10"/>
        <rFont val="SimSun"/>
        <charset val="134"/>
      </rPr>
      <t>项</t>
    </r>
    <r>
      <rPr>
        <sz val="10"/>
        <rFont val="SimSun"/>
        <charset val="134"/>
      </rPr>
      <t xml:space="preserve">    </t>
    </r>
    <r>
      <rPr>
        <b/>
        <sz val="10"/>
        <rFont val="SimSun"/>
        <charset val="134"/>
      </rPr>
      <t>目</t>
    </r>
  </si>
  <si>
    <t>一、2023年末地方政府专项债务余额实际数</t>
  </si>
  <si>
    <t>二、2024年末地方政府专项债务余额限额</t>
  </si>
  <si>
    <t>三、2024年地方政府专项债务发行额</t>
  </si>
  <si>
    <t>四、2024年地方政府专项债务还本额</t>
  </si>
  <si>
    <t>五、2024年末地方政府专项债务余额决算数</t>
  </si>
  <si>
    <t>六、2024年地方政府专项债务新增限额</t>
  </si>
  <si>
    <t>七、2024年末地方政府专项债务余额限额</t>
  </si>
  <si>
    <t>2024年新增地方政府债券使用情况表</t>
  </si>
  <si>
    <t>项目编号</t>
  </si>
  <si>
    <t>项目领域</t>
  </si>
  <si>
    <t>项目主管部门</t>
  </si>
  <si>
    <t>项目实施单位</t>
  </si>
  <si>
    <t>债券性质</t>
  </si>
  <si>
    <t>债券规模</t>
  </si>
  <si>
    <t>发行时间
 （年/月）</t>
  </si>
  <si>
    <t>2024年地方政府债务发行及还本付息情况表</t>
  </si>
  <si>
    <t>项目</t>
  </si>
  <si>
    <t>本地区</t>
  </si>
  <si>
    <t>本级</t>
  </si>
  <si>
    <t>一、2023年末地方政府债务余额</t>
  </si>
  <si>
    <t>其中：一般债务</t>
  </si>
  <si>
    <t>二、2023年地方政府债务限额</t>
  </si>
  <si>
    <t>三、2024年地方政府债务发行决算数</t>
  </si>
  <si>
    <t>新增一般债券发行额</t>
  </si>
  <si>
    <t>再融资一般债券发行额</t>
  </si>
  <si>
    <t>新增专项债券发行额</t>
  </si>
  <si>
    <t>再融资专项债券发行额</t>
  </si>
  <si>
    <t>置换一般债券发行额</t>
  </si>
  <si>
    <t>置换专项债券发行额</t>
  </si>
  <si>
    <t>国际金融组织和外国政府贷款</t>
  </si>
  <si>
    <t>四、2024年地方政府债务还本决算数</t>
  </si>
  <si>
    <t>五、2024年地方政府债务付息决算数</t>
  </si>
  <si>
    <t>六、2024年末地方政府债务余额决算数</t>
  </si>
  <si>
    <t>七、2024年地方政府债务限额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</si>
</sst>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(* #,##0.00_);_(* \(#,##0.00\);_(* &quot;-&quot;??_);_(@_)"/>
    <numFmt numFmtId="177" formatCode="0.00_ "/>
    <numFmt numFmtId="178" formatCode="\ \ @"/>
    <numFmt numFmtId="179" formatCode="yyyy\-mm;@"/>
    <numFmt numFmtId="180" formatCode="\ @"/>
    <numFmt numFmtId="181" formatCode="0_ "/>
    <numFmt numFmtId="182" formatCode="\ \ \ \ @"/>
    <numFmt numFmtId="183" formatCode="\ \ \ 0_ "/>
    <numFmt numFmtId="184" formatCode="0.0_ "/>
    <numFmt numFmtId="185" formatCode="#,##0.00;\-#,##0.00;;@"/>
    <numFmt numFmtId="186" formatCode="#,##0.000000"/>
    <numFmt numFmtId="187" formatCode="0\.0,"/>
    <numFmt numFmtId="188" formatCode="0.00_);[Red]\(0.00\)"/>
    <numFmt numFmtId="189" formatCode="0.0%"/>
    <numFmt numFmtId="190" formatCode="0_);[Red]\(0\)"/>
  </numFmts>
  <fonts count="71">
    <font>
      <sz val="12"/>
      <name val="宋体"/>
      <charset val="134"/>
    </font>
    <font>
      <b/>
      <sz val="18"/>
      <color rgb="FF000000"/>
      <name val="宋体"/>
      <charset val="134"/>
      <scheme val="major"/>
    </font>
    <font>
      <sz val="11"/>
      <color rgb="FF000000"/>
      <name val="Arial"/>
      <charset val="0"/>
    </font>
    <font>
      <b/>
      <sz val="10"/>
      <name val="宋体"/>
      <charset val="134"/>
      <scheme val="major"/>
    </font>
    <font>
      <sz val="10"/>
      <name val="宋体"/>
      <charset val="134"/>
      <scheme val="major"/>
    </font>
    <font>
      <sz val="10"/>
      <color rgb="FF000000"/>
      <name val="宋体"/>
      <charset val="134"/>
      <scheme val="major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color rgb="FF000000"/>
      <name val="Arial"/>
      <charset val="0"/>
    </font>
    <font>
      <b/>
      <sz val="10"/>
      <name val="宋体"/>
      <charset val="134"/>
      <scheme val="minor"/>
    </font>
    <font>
      <sz val="8"/>
      <color rgb="FF000000"/>
      <name val="Arial"/>
      <charset val="0"/>
    </font>
    <font>
      <b/>
      <sz val="18"/>
      <color rgb="FF000000"/>
      <name val="宋体"/>
      <charset val="134"/>
    </font>
    <font>
      <b/>
      <sz val="10"/>
      <name val="SimSun"/>
      <charset val="134"/>
    </font>
    <font>
      <sz val="10"/>
      <name val="SimSun"/>
      <charset val="134"/>
    </font>
    <font>
      <b/>
      <sz val="11"/>
      <color rgb="FF000000"/>
      <name val="Arial"/>
      <charset val="0"/>
    </font>
    <font>
      <b/>
      <sz val="10"/>
      <color rgb="FF000000"/>
      <name val="宋体"/>
      <charset val="134"/>
      <scheme val="major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b/>
      <sz val="18"/>
      <name val="宋体"/>
      <charset val="134"/>
      <scheme val="major"/>
    </font>
    <font>
      <sz val="18"/>
      <color rgb="FF000000"/>
      <name val="宋体"/>
      <charset val="134"/>
      <scheme val="major"/>
    </font>
    <font>
      <b/>
      <sz val="10"/>
      <name val="宋体"/>
      <charset val="134"/>
    </font>
    <font>
      <sz val="11"/>
      <color rgb="FF000000"/>
      <name val="宋体"/>
      <charset val="134"/>
    </font>
    <font>
      <sz val="11"/>
      <color rgb="FF0000FF"/>
      <name val="宋体"/>
      <charset val="134"/>
    </font>
    <font>
      <b/>
      <sz val="18"/>
      <name val="宋体"/>
      <charset val="134"/>
    </font>
    <font>
      <b/>
      <sz val="10"/>
      <color rgb="FF000000"/>
      <name val="宋体"/>
      <charset val="134"/>
      <scheme val="minor"/>
    </font>
    <font>
      <b/>
      <sz val="18"/>
      <color indexed="10"/>
      <name val="Arial"/>
      <charset val="0"/>
    </font>
    <font>
      <sz val="10"/>
      <color indexed="10"/>
      <name val="Arial"/>
      <charset val="0"/>
    </font>
    <font>
      <b/>
      <sz val="10"/>
      <color indexed="10"/>
      <name val="Arial"/>
      <charset val="0"/>
    </font>
    <font>
      <sz val="10"/>
      <name val="Arial"/>
      <charset val="0"/>
    </font>
    <font>
      <b/>
      <sz val="10"/>
      <name val="Times New Roman"/>
      <charset val="0"/>
    </font>
    <font>
      <b/>
      <sz val="10"/>
      <name val="Arial"/>
      <charset val="0"/>
    </font>
    <font>
      <sz val="10"/>
      <name val="Times New Roman"/>
      <charset val="0"/>
    </font>
    <font>
      <sz val="22"/>
      <name val="Times New Roman"/>
      <charset val="0"/>
    </font>
    <font>
      <sz val="14"/>
      <name val="宋体"/>
      <charset val="134"/>
    </font>
    <font>
      <sz val="10"/>
      <color rgb="FFFF0000"/>
      <name val="Arial"/>
      <charset val="0"/>
    </font>
    <font>
      <b/>
      <sz val="10"/>
      <color indexed="10"/>
      <name val="宋体"/>
      <charset val="134"/>
    </font>
    <font>
      <b/>
      <sz val="18"/>
      <color indexed="8"/>
      <name val="宋体"/>
      <charset val="134"/>
    </font>
    <font>
      <b/>
      <sz val="16"/>
      <color indexed="8"/>
      <name val="宋体"/>
      <charset val="134"/>
    </font>
    <font>
      <sz val="10.5"/>
      <name val="宋体"/>
      <charset val="134"/>
    </font>
    <font>
      <b/>
      <sz val="10.5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1"/>
      <color indexed="8"/>
      <name val="宋体"/>
      <charset val="134"/>
    </font>
    <font>
      <b/>
      <sz val="9"/>
      <color indexed="8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b/>
      <sz val="9"/>
      <name val="宋体"/>
      <charset val="134"/>
    </font>
    <font>
      <b/>
      <sz val="22"/>
      <name val="宋体"/>
      <charset val="134"/>
    </font>
    <font>
      <b/>
      <sz val="22"/>
      <name val="Arial"/>
      <charset val="0"/>
    </font>
    <font>
      <u/>
      <sz val="11"/>
      <color indexed="12"/>
      <name val="宋体"/>
      <charset val="134"/>
    </font>
    <font>
      <u/>
      <sz val="11"/>
      <color indexed="20"/>
      <name val="宋体"/>
      <charset val="134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sz val="11"/>
      <color indexed="60"/>
      <name val="宋体"/>
      <charset val="134"/>
    </font>
    <font>
      <sz val="11"/>
      <color indexed="9"/>
      <name val="宋体"/>
      <charset val="134"/>
    </font>
    <font>
      <sz val="11"/>
      <color indexed="8"/>
      <name val="等线"/>
      <charset val="134"/>
    </font>
    <font>
      <sz val="11"/>
      <color indexed="9"/>
      <name val="等线"/>
      <charset val="134"/>
    </font>
    <font>
      <b/>
      <sz val="11"/>
      <name val="SimSun"/>
      <charset val="134"/>
    </font>
    <font>
      <sz val="11"/>
      <name val="SimSun"/>
      <charset val="134"/>
    </font>
  </fonts>
  <fills count="21">
    <fill>
      <patternFill patternType="none"/>
    </fill>
    <fill>
      <patternFill patternType="gray125"/>
    </fill>
    <fill>
      <patternFill patternType="solid">
        <fgColor rgb="FFFFFF00"/>
        <bgColor rgb="FFFFFFFF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7"/>
        <bgColor indexed="64"/>
      </patternFill>
    </fill>
  </fills>
  <borders count="3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0"/>
      </right>
      <top/>
      <bottom style="thin">
        <color indexed="0"/>
      </bottom>
      <diagonal/>
    </border>
    <border>
      <left/>
      <right style="thin">
        <color rgb="FFD4D4D4"/>
      </right>
      <top/>
      <bottom style="thin">
        <color rgb="FFD4D4D4"/>
      </bottom>
      <diagonal/>
    </border>
    <border>
      <left/>
      <right style="thin">
        <color indexed="8"/>
      </right>
      <top/>
      <bottom/>
      <diagonal/>
    </border>
    <border>
      <left style="thick">
        <color indexed="8"/>
      </left>
      <right/>
      <top/>
      <bottom style="thin">
        <color indexed="8"/>
      </bottom>
      <diagonal/>
    </border>
    <border>
      <left style="thick">
        <color indexed="8"/>
      </left>
      <right style="thin">
        <color indexed="8"/>
      </right>
      <top/>
      <bottom/>
      <diagonal/>
    </border>
    <border>
      <left/>
      <right style="thin">
        <color indexed="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0" fillId="8" borderId="25" applyNumberFormat="0" applyFont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5" fillId="0" borderId="26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8" fillId="9" borderId="29" applyNumberFormat="0" applyAlignment="0" applyProtection="0">
      <alignment vertical="center"/>
    </xf>
    <xf numFmtId="0" fontId="59" fillId="5" borderId="30" applyNumberFormat="0" applyAlignment="0" applyProtection="0">
      <alignment vertical="center"/>
    </xf>
    <xf numFmtId="0" fontId="60" fillId="5" borderId="29" applyNumberFormat="0" applyAlignment="0" applyProtection="0">
      <alignment vertical="center"/>
    </xf>
    <xf numFmtId="0" fontId="61" fillId="4" borderId="31" applyNumberFormat="0" applyAlignment="0" applyProtection="0">
      <alignment vertical="center"/>
    </xf>
    <xf numFmtId="0" fontId="62" fillId="0" borderId="32" applyNumberFormat="0" applyFill="0" applyAlignment="0" applyProtection="0">
      <alignment vertical="center"/>
    </xf>
    <xf numFmtId="0" fontId="43" fillId="0" borderId="33" applyNumberFormat="0" applyFill="0" applyAlignment="0" applyProtection="0">
      <alignment vertical="center"/>
    </xf>
    <xf numFmtId="0" fontId="63" fillId="10" borderId="0" applyNumberFormat="0" applyBorder="0" applyAlignment="0" applyProtection="0">
      <alignment vertical="center"/>
    </xf>
    <xf numFmtId="0" fontId="64" fillId="11" borderId="0" applyNumberFormat="0" applyBorder="0" applyAlignment="0" applyProtection="0">
      <alignment vertical="center"/>
    </xf>
    <xf numFmtId="0" fontId="65" fillId="12" borderId="0" applyNumberFormat="0" applyBorder="0" applyAlignment="0" applyProtection="0">
      <alignment vertical="center"/>
    </xf>
    <xf numFmtId="0" fontId="66" fillId="13" borderId="0" applyNumberFormat="0" applyBorder="0" applyAlignment="0" applyProtection="0">
      <alignment vertical="center"/>
    </xf>
    <xf numFmtId="0" fontId="67" fillId="14" borderId="0" applyNumberFormat="0" applyBorder="0" applyAlignment="0" applyProtection="0">
      <alignment vertical="center"/>
    </xf>
    <xf numFmtId="0" fontId="67" fillId="15" borderId="0" applyNumberFormat="0" applyBorder="0" applyAlignment="0" applyProtection="0">
      <alignment vertical="center"/>
    </xf>
    <xf numFmtId="0" fontId="67" fillId="16" borderId="0" applyNumberFormat="0" applyBorder="0" applyAlignment="0" applyProtection="0">
      <alignment vertical="center"/>
    </xf>
    <xf numFmtId="0" fontId="68" fillId="17" borderId="0" applyNumberFormat="0" applyBorder="0" applyAlignment="0" applyProtection="0">
      <alignment vertical="center"/>
    </xf>
    <xf numFmtId="0" fontId="67" fillId="9" borderId="0" applyNumberFormat="0" applyBorder="0" applyAlignment="0" applyProtection="0">
      <alignment vertical="center"/>
    </xf>
    <xf numFmtId="0" fontId="67" fillId="9" borderId="0" applyNumberFormat="0" applyBorder="0" applyAlignment="0" applyProtection="0">
      <alignment vertical="center"/>
    </xf>
    <xf numFmtId="0" fontId="66" fillId="18" borderId="0" applyNumberFormat="0" applyBorder="0" applyAlignment="0" applyProtection="0">
      <alignment vertical="center"/>
    </xf>
    <xf numFmtId="0" fontId="68" fillId="4" borderId="0" applyNumberFormat="0" applyBorder="0" applyAlignment="0" applyProtection="0">
      <alignment vertical="center"/>
    </xf>
    <xf numFmtId="0" fontId="67" fillId="3" borderId="0" applyNumberFormat="0" applyBorder="0" applyAlignment="0" applyProtection="0">
      <alignment vertical="center"/>
    </xf>
    <xf numFmtId="0" fontId="67" fillId="5" borderId="0" applyNumberFormat="0" applyBorder="0" applyAlignment="0" applyProtection="0">
      <alignment vertical="center"/>
    </xf>
    <xf numFmtId="0" fontId="67" fillId="5" borderId="0" applyNumberFormat="0" applyBorder="0" applyAlignment="0" applyProtection="0">
      <alignment vertical="center"/>
    </xf>
    <xf numFmtId="0" fontId="68" fillId="19" borderId="0" applyNumberFormat="0" applyBorder="0" applyAlignment="0" applyProtection="0">
      <alignment vertical="center"/>
    </xf>
    <xf numFmtId="0" fontId="67" fillId="8" borderId="0" applyNumberFormat="0" applyBorder="0" applyAlignment="0" applyProtection="0">
      <alignment vertical="center"/>
    </xf>
    <xf numFmtId="0" fontId="67" fillId="12" borderId="0" applyNumberFormat="0" applyBorder="0" applyAlignment="0" applyProtection="0">
      <alignment vertical="center"/>
    </xf>
    <xf numFmtId="0" fontId="67" fillId="12" borderId="0" applyNumberFormat="0" applyBorder="0" applyAlignment="0" applyProtection="0">
      <alignment vertical="center"/>
    </xf>
    <xf numFmtId="0" fontId="66" fillId="16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67" fillId="15" borderId="0" applyNumberFormat="0" applyBorder="0" applyAlignment="0" applyProtection="0">
      <alignment vertical="center"/>
    </xf>
    <xf numFmtId="0" fontId="66" fillId="16" borderId="0" applyNumberFormat="0" applyBorder="0" applyAlignment="0" applyProtection="0">
      <alignment vertical="center"/>
    </xf>
    <xf numFmtId="0" fontId="68" fillId="20" borderId="0" applyNumberFormat="0" applyBorder="0" applyAlignment="0" applyProtection="0">
      <alignment vertical="center"/>
    </xf>
    <xf numFmtId="0" fontId="67" fillId="10" borderId="0" applyNumberFormat="0" applyBorder="0" applyAlignment="0" applyProtection="0">
      <alignment vertical="center"/>
    </xf>
    <xf numFmtId="0" fontId="67" fillId="12" borderId="0" applyNumberFormat="0" applyBorder="0" applyAlignment="0" applyProtection="0">
      <alignment vertical="center"/>
    </xf>
    <xf numFmtId="0" fontId="67" fillId="20" borderId="0" applyNumberFormat="0" applyBorder="0" applyAlignment="0" applyProtection="0">
      <alignment vertical="center"/>
    </xf>
    <xf numFmtId="0" fontId="67" fillId="9" borderId="0" applyNumberFormat="0" applyBorder="0" applyAlignment="0" applyProtection="0">
      <alignment vertical="center"/>
    </xf>
    <xf numFmtId="0" fontId="41" fillId="0" borderId="0">
      <alignment vertical="center"/>
    </xf>
    <xf numFmtId="9" fontId="42" fillId="0" borderId="0" applyFont="0" applyFill="0" applyBorder="0" applyAlignment="0" applyProtection="0">
      <alignment vertical="center"/>
    </xf>
    <xf numFmtId="0" fontId="68" fillId="13" borderId="0" applyNumberFormat="0" applyBorder="0" applyAlignment="0" applyProtection="0">
      <alignment vertical="center"/>
    </xf>
    <xf numFmtId="0" fontId="67" fillId="7" borderId="0" applyNumberFormat="0" applyBorder="0" applyAlignment="0" applyProtection="0">
      <alignment vertical="center"/>
    </xf>
    <xf numFmtId="0" fontId="67" fillId="15" borderId="0" applyNumberFormat="0" applyBorder="0" applyAlignment="0" applyProtection="0">
      <alignment vertical="center"/>
    </xf>
    <xf numFmtId="0" fontId="68" fillId="16" borderId="0" applyNumberFormat="0" applyBorder="0" applyAlignment="0" applyProtection="0">
      <alignment vertical="center"/>
    </xf>
    <xf numFmtId="0" fontId="41" fillId="0" borderId="0"/>
    <xf numFmtId="0" fontId="41" fillId="0" borderId="0">
      <alignment vertical="center"/>
    </xf>
    <xf numFmtId="0" fontId="28" fillId="0" borderId="0"/>
    <xf numFmtId="0" fontId="28" fillId="0" borderId="0"/>
    <xf numFmtId="9" fontId="41" fillId="0" borderId="0" applyFont="0" applyFill="0" applyBorder="0" applyAlignment="0" applyProtection="0">
      <alignment vertical="center"/>
    </xf>
    <xf numFmtId="0" fontId="28" fillId="0" borderId="0"/>
    <xf numFmtId="0" fontId="0" fillId="0" borderId="0">
      <alignment vertical="center"/>
    </xf>
    <xf numFmtId="0" fontId="42" fillId="0" borderId="0">
      <alignment vertical="center"/>
    </xf>
    <xf numFmtId="0" fontId="41" fillId="0" borderId="0">
      <alignment vertical="center"/>
    </xf>
    <xf numFmtId="0" fontId="28" fillId="0" borderId="0"/>
    <xf numFmtId="0" fontId="41" fillId="0" borderId="0">
      <alignment vertical="center"/>
    </xf>
    <xf numFmtId="0" fontId="41" fillId="0" borderId="0"/>
    <xf numFmtId="0" fontId="42" fillId="0" borderId="0">
      <alignment vertical="center"/>
    </xf>
    <xf numFmtId="0" fontId="41" fillId="0" borderId="0">
      <alignment vertical="center"/>
    </xf>
    <xf numFmtId="43" fontId="41" fillId="0" borderId="0" applyFont="0" applyFill="0" applyBorder="0" applyAlignment="0" applyProtection="0">
      <alignment vertical="center"/>
    </xf>
    <xf numFmtId="176" fontId="28" fillId="0" borderId="0" applyFont="0" applyFill="0" applyBorder="0" applyAlignment="0" applyProtection="0"/>
    <xf numFmtId="176" fontId="28" fillId="0" borderId="0" applyFont="0" applyFill="0" applyBorder="0" applyAlignment="0" applyProtection="0"/>
    <xf numFmtId="43" fontId="41" fillId="0" borderId="0" applyFont="0" applyFill="0" applyBorder="0" applyAlignment="0" applyProtection="0">
      <alignment vertical="center"/>
    </xf>
    <xf numFmtId="43" fontId="41" fillId="0" borderId="0" applyFont="0" applyFill="0" applyBorder="0" applyAlignment="0" applyProtection="0">
      <alignment vertical="center"/>
    </xf>
    <xf numFmtId="176" fontId="28" fillId="0" borderId="0" applyFont="0" applyFill="0" applyBorder="0" applyAlignment="0" applyProtection="0"/>
    <xf numFmtId="43" fontId="41" fillId="0" borderId="0" applyFont="0" applyFill="0" applyBorder="0" applyAlignment="0" applyProtection="0">
      <alignment vertical="center"/>
    </xf>
    <xf numFmtId="43" fontId="41" fillId="0" borderId="0" applyFont="0" applyFill="0" applyBorder="0" applyAlignment="0" applyProtection="0">
      <alignment vertical="center"/>
    </xf>
    <xf numFmtId="43" fontId="41" fillId="0" borderId="0" applyFont="0" applyFill="0" applyBorder="0" applyAlignment="0" applyProtection="0">
      <alignment vertical="center"/>
    </xf>
    <xf numFmtId="43" fontId="41" fillId="0" borderId="0" applyFont="0" applyFill="0" applyBorder="0" applyAlignment="0" applyProtection="0">
      <alignment vertical="center"/>
    </xf>
    <xf numFmtId="43" fontId="42" fillId="0" borderId="0" applyFont="0" applyFill="0" applyBorder="0" applyAlignment="0" applyProtection="0">
      <alignment vertical="center"/>
    </xf>
    <xf numFmtId="0" fontId="0" fillId="0" borderId="0">
      <alignment vertical="center"/>
    </xf>
  </cellStyleXfs>
  <cellXfs count="255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vertical="center" wrapText="1"/>
    </xf>
    <xf numFmtId="177" fontId="5" fillId="0" borderId="1" xfId="0" applyNumberFormat="1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right" vertical="top" wrapText="1"/>
    </xf>
    <xf numFmtId="0" fontId="8" fillId="0" borderId="0" xfId="0" applyFont="1" applyFill="1" applyBorder="1" applyAlignment="1">
      <alignment horizontal="right" vertical="top" wrapText="1"/>
    </xf>
    <xf numFmtId="0" fontId="9" fillId="0" borderId="1" xfId="0" applyNumberFormat="1" applyFont="1" applyFill="1" applyBorder="1" applyAlignment="1">
      <alignment vertical="center" wrapText="1"/>
    </xf>
    <xf numFmtId="178" fontId="9" fillId="0" borderId="1" xfId="0" applyNumberFormat="1" applyFont="1" applyFill="1" applyBorder="1" applyAlignment="1">
      <alignment vertical="center" wrapText="1"/>
    </xf>
    <xf numFmtId="0" fontId="10" fillId="0" borderId="1" xfId="0" applyNumberFormat="1" applyFont="1" applyFill="1" applyBorder="1" applyAlignment="1">
      <alignment vertical="center" wrapText="1"/>
    </xf>
    <xf numFmtId="177" fontId="10" fillId="0" borderId="1" xfId="0" applyNumberFormat="1" applyFont="1" applyFill="1" applyBorder="1" applyAlignment="1">
      <alignment vertical="center" wrapText="1"/>
    </xf>
    <xf numFmtId="179" fontId="10" fillId="0" borderId="1" xfId="0" applyNumberFormat="1" applyFont="1" applyFill="1" applyBorder="1" applyAlignment="1">
      <alignment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177" fontId="8" fillId="0" borderId="1" xfId="0" applyNumberFormat="1" applyFont="1" applyFill="1" applyBorder="1" applyAlignment="1">
      <alignment vertical="center" wrapText="1"/>
    </xf>
    <xf numFmtId="0" fontId="8" fillId="0" borderId="1" xfId="0" applyNumberFormat="1" applyFont="1" applyFill="1" applyBorder="1" applyAlignment="1">
      <alignment vertical="top" wrapText="1"/>
    </xf>
    <xf numFmtId="0" fontId="11" fillId="0" borderId="0" xfId="0" applyFont="1" applyFill="1" applyBorder="1" applyAlignment="1">
      <alignment horizontal="center" vertical="top" wrapText="1"/>
    </xf>
    <xf numFmtId="0" fontId="1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vertical="center" wrapText="1"/>
    </xf>
    <xf numFmtId="178" fontId="3" fillId="0" borderId="1" xfId="0" applyNumberFormat="1" applyFont="1" applyFill="1" applyBorder="1" applyAlignment="1">
      <alignment vertical="center" wrapText="1"/>
    </xf>
    <xf numFmtId="180" fontId="3" fillId="0" borderId="1" xfId="0" applyNumberFormat="1" applyFont="1" applyFill="1" applyBorder="1" applyAlignment="1">
      <alignment vertical="center" wrapText="1"/>
    </xf>
    <xf numFmtId="0" fontId="16" fillId="0" borderId="1" xfId="0" applyNumberFormat="1" applyFont="1" applyFill="1" applyBorder="1" applyAlignment="1">
      <alignment vertical="center" wrapText="1"/>
    </xf>
    <xf numFmtId="4" fontId="17" fillId="0" borderId="1" xfId="0" applyNumberFormat="1" applyFont="1" applyFill="1" applyBorder="1" applyAlignment="1">
      <alignment vertical="center" wrapText="1"/>
    </xf>
    <xf numFmtId="177" fontId="17" fillId="0" borderId="1" xfId="0" applyNumberFormat="1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/>
    </xf>
    <xf numFmtId="0" fontId="18" fillId="0" borderId="0" xfId="0" applyNumberFormat="1" applyFont="1" applyFill="1" applyBorder="1" applyAlignment="1">
      <alignment horizontal="center" vertical="top" wrapText="1"/>
    </xf>
    <xf numFmtId="0" fontId="19" fillId="0" borderId="0" xfId="0" applyFont="1" applyFill="1" applyBorder="1" applyAlignment="1">
      <alignment horizontal="left" vertical="top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>
      <alignment vertical="top" wrapText="1"/>
    </xf>
    <xf numFmtId="0" fontId="9" fillId="0" borderId="2" xfId="0" applyNumberFormat="1" applyFont="1" applyFill="1" applyBorder="1" applyAlignment="1">
      <alignment vertical="center" wrapText="1"/>
    </xf>
    <xf numFmtId="177" fontId="20" fillId="0" borderId="1" xfId="0" applyNumberFormat="1" applyFont="1" applyFill="1" applyBorder="1" applyAlignment="1">
      <alignment horizontal="right" vertical="center" wrapText="1"/>
    </xf>
    <xf numFmtId="0" fontId="21" fillId="0" borderId="3" xfId="0" applyFont="1" applyFill="1" applyBorder="1" applyAlignment="1">
      <alignment horizontal="left" vertical="center" wrapText="1"/>
    </xf>
    <xf numFmtId="4" fontId="22" fillId="2" borderId="3" xfId="0" applyNumberFormat="1" applyFont="1" applyFill="1" applyBorder="1" applyAlignment="1">
      <alignment horizontal="right" vertical="center"/>
    </xf>
    <xf numFmtId="0" fontId="16" fillId="0" borderId="2" xfId="0" applyNumberFormat="1" applyFont="1" applyFill="1" applyBorder="1" applyAlignment="1">
      <alignment vertical="center" wrapText="1"/>
    </xf>
    <xf numFmtId="177" fontId="6" fillId="0" borderId="1" xfId="0" applyNumberFormat="1" applyFont="1" applyFill="1" applyBorder="1" applyAlignment="1">
      <alignment horizontal="right" vertical="center" wrapText="1"/>
    </xf>
    <xf numFmtId="181" fontId="17" fillId="0" borderId="2" xfId="0" applyNumberFormat="1" applyFont="1" applyFill="1" applyBorder="1" applyAlignment="1">
      <alignment vertical="center" wrapText="1"/>
    </xf>
    <xf numFmtId="0" fontId="22" fillId="2" borderId="3" xfId="0" applyFont="1" applyFill="1" applyBorder="1" applyAlignment="1">
      <alignment horizontal="right" vertical="center"/>
    </xf>
    <xf numFmtId="0" fontId="17" fillId="0" borderId="2" xfId="0" applyNumberFormat="1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178" fontId="24" fillId="0" borderId="2" xfId="0" applyNumberFormat="1" applyFont="1" applyFill="1" applyBorder="1" applyAlignment="1">
      <alignment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24" fillId="0" borderId="2" xfId="0" applyNumberFormat="1" applyFont="1" applyFill="1" applyBorder="1" applyAlignment="1">
      <alignment horizontal="center" vertical="center" wrapText="1"/>
    </xf>
    <xf numFmtId="182" fontId="9" fillId="0" borderId="2" xfId="0" applyNumberFormat="1" applyFont="1" applyFill="1" applyBorder="1" applyAlignment="1">
      <alignment vertical="center" wrapText="1"/>
    </xf>
    <xf numFmtId="183" fontId="17" fillId="0" borderId="2" xfId="0" applyNumberFormat="1" applyFont="1" applyFill="1" applyBorder="1" applyAlignment="1">
      <alignment vertical="center" wrapText="1"/>
    </xf>
    <xf numFmtId="0" fontId="17" fillId="0" borderId="4" xfId="0" applyNumberFormat="1" applyFont="1" applyFill="1" applyBorder="1" applyAlignment="1">
      <alignment horizontal="center" vertical="center" wrapText="1"/>
    </xf>
    <xf numFmtId="0" fontId="17" fillId="0" borderId="5" xfId="0" applyNumberFormat="1" applyFont="1" applyFill="1" applyBorder="1" applyAlignment="1">
      <alignment horizontal="center" vertical="center" wrapText="1"/>
    </xf>
    <xf numFmtId="0" fontId="17" fillId="0" borderId="6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>
      <alignment horizontal="center" vertical="center" wrapText="1"/>
    </xf>
    <xf numFmtId="0" fontId="17" fillId="0" borderId="8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/>
    </xf>
    <xf numFmtId="0" fontId="18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left" vertical="top" wrapText="1"/>
    </xf>
    <xf numFmtId="0" fontId="16" fillId="0" borderId="0" xfId="0" applyNumberFormat="1" applyFont="1" applyFill="1" applyBorder="1" applyAlignment="1">
      <alignment horizontal="left" vertical="top" wrapText="1"/>
    </xf>
    <xf numFmtId="181" fontId="24" fillId="0" borderId="2" xfId="0" applyNumberFormat="1" applyFont="1" applyFill="1" applyBorder="1" applyAlignment="1">
      <alignment vertical="center" wrapText="1"/>
    </xf>
    <xf numFmtId="178" fontId="9" fillId="0" borderId="2" xfId="0" applyNumberFormat="1" applyFont="1" applyFill="1" applyBorder="1" applyAlignment="1">
      <alignment vertical="center" wrapText="1"/>
    </xf>
    <xf numFmtId="178" fontId="16" fillId="0" borderId="2" xfId="0" applyNumberFormat="1" applyFont="1" applyFill="1" applyBorder="1" applyAlignment="1">
      <alignment horizontal="left" vertical="center" wrapText="1"/>
    </xf>
    <xf numFmtId="178" fontId="16" fillId="0" borderId="2" xfId="0" applyNumberFormat="1" applyFont="1" applyFill="1" applyBorder="1" applyAlignment="1">
      <alignment vertical="center" wrapText="1"/>
    </xf>
    <xf numFmtId="181" fontId="24" fillId="0" borderId="0" xfId="0" applyNumberFormat="1" applyFont="1" applyFill="1" applyBorder="1" applyAlignment="1">
      <alignment vertical="center" wrapText="1"/>
    </xf>
    <xf numFmtId="178" fontId="9" fillId="0" borderId="0" xfId="0" applyNumberFormat="1" applyFont="1" applyFill="1" applyBorder="1" applyAlignment="1">
      <alignment vertical="center" wrapText="1"/>
    </xf>
    <xf numFmtId="0" fontId="17" fillId="0" borderId="0" xfId="0" applyNumberFormat="1" applyFont="1" applyFill="1" applyBorder="1" applyAlignment="1">
      <alignment vertical="top" wrapText="1"/>
    </xf>
    <xf numFmtId="0" fontId="25" fillId="0" borderId="0" xfId="0" applyFont="1" applyFill="1" applyBorder="1" applyAlignment="1">
      <alignment vertical="center"/>
    </xf>
    <xf numFmtId="0" fontId="26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27" fillId="0" borderId="0" xfId="0" applyFont="1" applyFill="1" applyBorder="1" applyAlignment="1">
      <alignment vertical="center"/>
    </xf>
    <xf numFmtId="0" fontId="28" fillId="0" borderId="0" xfId="0" applyFont="1" applyFill="1" applyBorder="1" applyAlignment="1">
      <alignment horizontal="left" vertical="center"/>
    </xf>
    <xf numFmtId="0" fontId="28" fillId="0" borderId="0" xfId="0" applyFont="1" applyFill="1" applyBorder="1" applyAlignment="1">
      <alignment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horizontal="left" vertical="center"/>
    </xf>
    <xf numFmtId="0" fontId="20" fillId="0" borderId="1" xfId="0" applyFont="1" applyFill="1" applyBorder="1" applyAlignment="1">
      <alignment horizontal="left" vertical="center" wrapText="1"/>
    </xf>
    <xf numFmtId="0" fontId="31" fillId="0" borderId="1" xfId="0" applyFont="1" applyFill="1" applyBorder="1" applyAlignment="1">
      <alignment horizontal="right" vertical="center" wrapText="1"/>
    </xf>
    <xf numFmtId="184" fontId="20" fillId="0" borderId="1" xfId="0" applyNumberFormat="1" applyFont="1" applyFill="1" applyBorder="1" applyAlignment="1">
      <alignment horizontal="right" vertical="center" wrapText="1"/>
    </xf>
    <xf numFmtId="0" fontId="20" fillId="0" borderId="1" xfId="0" applyFont="1" applyFill="1" applyBorder="1" applyAlignment="1">
      <alignment horizontal="right" vertical="center" wrapText="1"/>
    </xf>
    <xf numFmtId="0" fontId="28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right" vertical="center" wrapText="1"/>
    </xf>
    <xf numFmtId="184" fontId="6" fillId="0" borderId="1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vertical="center" wrapText="1"/>
    </xf>
    <xf numFmtId="0" fontId="20" fillId="0" borderId="9" xfId="0" applyFont="1" applyFill="1" applyBorder="1" applyAlignment="1">
      <alignment horizontal="center" vertical="center"/>
    </xf>
    <xf numFmtId="0" fontId="30" fillId="0" borderId="10" xfId="0" applyFont="1" applyFill="1" applyBorder="1" applyAlignment="1">
      <alignment horizontal="center" vertical="center"/>
    </xf>
    <xf numFmtId="0" fontId="25" fillId="0" borderId="0" xfId="0" applyFont="1" applyFill="1">
      <alignment vertical="center"/>
    </xf>
    <xf numFmtId="0" fontId="0" fillId="0" borderId="0" xfId="0" applyFill="1">
      <alignment vertical="center"/>
    </xf>
    <xf numFmtId="0" fontId="23" fillId="0" borderId="0" xfId="0" applyFont="1" applyFill="1" applyAlignment="1">
      <alignment horizontal="center" vertical="center"/>
    </xf>
    <xf numFmtId="0" fontId="28" fillId="0" borderId="11" xfId="0" applyFont="1" applyFill="1" applyBorder="1">
      <alignment vertical="center"/>
    </xf>
    <xf numFmtId="181" fontId="28" fillId="0" borderId="0" xfId="0" applyNumberFormat="1" applyFont="1" applyFill="1" applyBorder="1">
      <alignment vertical="center"/>
    </xf>
    <xf numFmtId="0" fontId="28" fillId="0" borderId="0" xfId="0" applyFont="1" applyFill="1">
      <alignment vertical="center"/>
    </xf>
    <xf numFmtId="0" fontId="6" fillId="0" borderId="0" xfId="0" applyFont="1" applyFill="1" applyAlignment="1">
      <alignment horizontal="center" vertical="center"/>
    </xf>
    <xf numFmtId="0" fontId="26" fillId="0" borderId="0" xfId="0" applyFont="1" applyFill="1">
      <alignment vertical="center"/>
    </xf>
    <xf numFmtId="177" fontId="20" fillId="0" borderId="1" xfId="0" applyNumberFormat="1" applyFont="1" applyFill="1" applyBorder="1" applyAlignment="1">
      <alignment horizontal="center" vertical="center" wrapText="1"/>
    </xf>
    <xf numFmtId="177" fontId="29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32" fillId="0" borderId="0" xfId="0" applyFont="1" applyAlignment="1">
      <alignment horizontal="justify" vertical="center"/>
    </xf>
    <xf numFmtId="0" fontId="33" fillId="0" borderId="0" xfId="0" applyFont="1" applyFill="1">
      <alignment vertical="center"/>
    </xf>
    <xf numFmtId="0" fontId="27" fillId="0" borderId="0" xfId="0" applyFont="1" applyFill="1">
      <alignment vertical="center"/>
    </xf>
    <xf numFmtId="0" fontId="34" fillId="0" borderId="0" xfId="0" applyFont="1" applyFill="1">
      <alignment vertical="center"/>
    </xf>
    <xf numFmtId="0" fontId="6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49" fontId="26" fillId="0" borderId="0" xfId="0" applyNumberFormat="1" applyFont="1" applyFill="1" applyAlignment="1">
      <alignment horizontal="left" vertical="center"/>
    </xf>
    <xf numFmtId="177" fontId="26" fillId="0" borderId="0" xfId="0" applyNumberFormat="1" applyFont="1" applyFill="1">
      <alignment vertical="center"/>
    </xf>
    <xf numFmtId="49" fontId="23" fillId="0" borderId="0" xfId="0" applyNumberFormat="1" applyFont="1" applyFill="1" applyBorder="1" applyAlignment="1">
      <alignment horizontal="center" vertical="center"/>
    </xf>
    <xf numFmtId="177" fontId="23" fillId="0" borderId="0" xfId="0" applyNumberFormat="1" applyFont="1" applyFill="1" applyBorder="1" applyAlignment="1">
      <alignment horizontal="center" vertical="center"/>
    </xf>
    <xf numFmtId="49" fontId="28" fillId="0" borderId="11" xfId="0" applyNumberFormat="1" applyFont="1" applyFill="1" applyBorder="1" applyAlignment="1">
      <alignment horizontal="left" vertical="center"/>
    </xf>
    <xf numFmtId="177" fontId="28" fillId="0" borderId="11" xfId="0" applyNumberFormat="1" applyFont="1" applyFill="1" applyBorder="1">
      <alignment vertical="center"/>
    </xf>
    <xf numFmtId="177" fontId="6" fillId="0" borderId="11" xfId="0" applyNumberFormat="1" applyFont="1" applyFill="1" applyBorder="1" applyAlignment="1">
      <alignment horizontal="center" vertical="center"/>
    </xf>
    <xf numFmtId="177" fontId="28" fillId="0" borderId="1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left" vertical="center"/>
    </xf>
    <xf numFmtId="177" fontId="28" fillId="0" borderId="1" xfId="0" applyNumberFormat="1" applyFont="1" applyFill="1" applyBorder="1" applyAlignment="1">
      <alignment horizontal="center" vertical="center" wrapText="1"/>
    </xf>
    <xf numFmtId="49" fontId="28" fillId="0" borderId="1" xfId="0" applyNumberFormat="1" applyFont="1" applyFill="1" applyBorder="1" applyAlignment="1">
      <alignment horizontal="left" vertical="center"/>
    </xf>
    <xf numFmtId="49" fontId="30" fillId="0" borderId="1" xfId="0" applyNumberFormat="1" applyFont="1" applyFill="1" applyBorder="1" applyAlignment="1">
      <alignment horizontal="left" vertical="center"/>
    </xf>
    <xf numFmtId="0" fontId="20" fillId="0" borderId="1" xfId="0" applyFont="1" applyFill="1" applyBorder="1">
      <alignment vertical="center"/>
    </xf>
    <xf numFmtId="43" fontId="6" fillId="0" borderId="1" xfId="1" applyFont="1" applyFill="1" applyBorder="1" applyAlignment="1">
      <alignment horizontal="right" vertical="center" wrapText="1"/>
    </xf>
    <xf numFmtId="9" fontId="6" fillId="0" borderId="1" xfId="0" applyNumberFormat="1" applyFont="1" applyFill="1" applyBorder="1" applyAlignment="1">
      <alignment horizontal="right" vertical="center" wrapText="1"/>
    </xf>
    <xf numFmtId="43" fontId="6" fillId="0" borderId="1" xfId="1" applyNumberFormat="1" applyFont="1" applyFill="1" applyBorder="1" applyAlignment="1">
      <alignment horizontal="right" vertical="center" wrapText="1"/>
    </xf>
    <xf numFmtId="43" fontId="6" fillId="0" borderId="1" xfId="1" applyNumberFormat="1" applyFont="1" applyFill="1" applyBorder="1" applyAlignment="1">
      <alignment horizontal="center" vertical="center"/>
    </xf>
    <xf numFmtId="43" fontId="6" fillId="0" borderId="1" xfId="1" applyNumberFormat="1" applyFont="1" applyFill="1" applyBorder="1" applyAlignment="1">
      <alignment horizontal="right" vertical="center"/>
    </xf>
    <xf numFmtId="43" fontId="20" fillId="0" borderId="1" xfId="1" applyNumberFormat="1" applyFont="1" applyFill="1" applyBorder="1" applyAlignment="1">
      <alignment horizontal="right" vertical="center" wrapText="1"/>
    </xf>
    <xf numFmtId="0" fontId="28" fillId="0" borderId="0" xfId="0" applyFont="1" applyFill="1" applyAlignment="1">
      <alignment horizontal="center" vertical="center"/>
    </xf>
    <xf numFmtId="177" fontId="23" fillId="0" borderId="0" xfId="0" applyNumberFormat="1" applyFont="1" applyFill="1" applyAlignment="1">
      <alignment horizontal="center" vertical="center"/>
    </xf>
    <xf numFmtId="0" fontId="28" fillId="0" borderId="0" xfId="0" applyFont="1" applyFill="1" applyBorder="1">
      <alignment vertical="center"/>
    </xf>
    <xf numFmtId="177" fontId="6" fillId="0" borderId="0" xfId="0" applyNumberFormat="1" applyFont="1" applyFill="1" applyAlignment="1">
      <alignment horizontal="center" vertical="center"/>
    </xf>
    <xf numFmtId="0" fontId="20" fillId="0" borderId="1" xfId="0" applyFont="1" applyFill="1" applyBorder="1" applyAlignment="1">
      <alignment horizontal="left" vertical="center"/>
    </xf>
    <xf numFmtId="9" fontId="20" fillId="0" borderId="1" xfId="0" applyNumberFormat="1" applyFont="1" applyFill="1" applyBorder="1" applyAlignment="1">
      <alignment horizontal="right" vertical="center" wrapText="1"/>
    </xf>
    <xf numFmtId="0" fontId="28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Protection="1">
      <alignment vertical="center"/>
      <protection locked="0"/>
    </xf>
    <xf numFmtId="177" fontId="0" fillId="0" borderId="0" xfId="0" applyNumberFormat="1" applyFill="1">
      <alignment vertical="center"/>
    </xf>
    <xf numFmtId="0" fontId="35" fillId="0" borderId="0" xfId="0" applyFont="1" applyFill="1">
      <alignment vertical="center"/>
    </xf>
    <xf numFmtId="0" fontId="6" fillId="0" borderId="1" xfId="0" applyFont="1" applyBorder="1" applyAlignment="1">
      <alignment horizontal="center" vertical="top" wrapText="1"/>
    </xf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20" fillId="0" borderId="1" xfId="0" applyFont="1" applyFill="1" applyBorder="1" applyAlignment="1">
      <alignment horizontal="justify" vertical="center" wrapText="1"/>
    </xf>
    <xf numFmtId="0" fontId="36" fillId="0" borderId="0" xfId="0" applyFont="1" applyFill="1" applyAlignment="1">
      <alignment horizontal="center" vertical="center" wrapText="1"/>
    </xf>
    <xf numFmtId="177" fontId="36" fillId="0" borderId="0" xfId="0" applyNumberFormat="1" applyFont="1" applyFill="1" applyAlignment="1">
      <alignment horizontal="center" vertical="center" wrapText="1"/>
    </xf>
    <xf numFmtId="0" fontId="37" fillId="0" borderId="0" xfId="0" applyFont="1" applyFill="1" applyAlignment="1">
      <alignment horizontal="center" vertical="center" wrapText="1"/>
    </xf>
    <xf numFmtId="177" fontId="37" fillId="0" borderId="0" xfId="0" applyNumberFormat="1" applyFont="1" applyFill="1" applyAlignment="1">
      <alignment horizontal="center" vertical="center" wrapText="1"/>
    </xf>
    <xf numFmtId="0" fontId="38" fillId="0" borderId="0" xfId="0" applyFont="1" applyFill="1" applyBorder="1" applyAlignment="1">
      <alignment horizontal="center" vertical="center" wrapText="1"/>
    </xf>
    <xf numFmtId="0" fontId="38" fillId="0" borderId="0" xfId="0" applyFont="1" applyFill="1" applyBorder="1" applyAlignment="1">
      <alignment horizontal="right" vertical="center" wrapText="1"/>
    </xf>
    <xf numFmtId="177" fontId="38" fillId="0" borderId="0" xfId="0" applyNumberFormat="1" applyFont="1" applyFill="1" applyBorder="1" applyAlignment="1">
      <alignment horizontal="right" vertical="center" wrapText="1"/>
    </xf>
    <xf numFmtId="0" fontId="39" fillId="0" borderId="1" xfId="0" applyFont="1" applyFill="1" applyBorder="1" applyAlignment="1">
      <alignment horizontal="center" vertical="center" wrapText="1"/>
    </xf>
    <xf numFmtId="177" fontId="39" fillId="0" borderId="1" xfId="0" applyNumberFormat="1" applyFont="1" applyFill="1" applyBorder="1" applyAlignment="1">
      <alignment horizontal="center" vertical="center" wrapText="1"/>
    </xf>
    <xf numFmtId="10" fontId="0" fillId="0" borderId="0" xfId="0" applyNumberFormat="1" applyFill="1">
      <alignment vertical="center"/>
    </xf>
    <xf numFmtId="0" fontId="38" fillId="0" borderId="1" xfId="0" applyFont="1" applyFill="1" applyBorder="1" applyAlignment="1">
      <alignment horizontal="left" vertical="center" wrapText="1"/>
    </xf>
    <xf numFmtId="177" fontId="40" fillId="0" borderId="1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/>
    </xf>
    <xf numFmtId="0" fontId="41" fillId="3" borderId="0" xfId="0" applyFont="1" applyFill="1" applyBorder="1" applyAlignment="1">
      <alignment vertical="center"/>
    </xf>
    <xf numFmtId="0" fontId="42" fillId="3" borderId="0" xfId="0" applyFont="1" applyFill="1" applyBorder="1" applyAlignment="1">
      <alignment vertical="center" wrapText="1"/>
    </xf>
    <xf numFmtId="0" fontId="43" fillId="3" borderId="0" xfId="0" applyFont="1" applyFill="1" applyBorder="1" applyAlignment="1">
      <alignment vertical="center"/>
    </xf>
    <xf numFmtId="0" fontId="43" fillId="3" borderId="0" xfId="0" applyFont="1" applyFill="1" applyAlignment="1">
      <alignment vertical="center"/>
    </xf>
    <xf numFmtId="0" fontId="42" fillId="3" borderId="0" xfId="0" applyFont="1" applyFill="1" applyBorder="1" applyAlignment="1">
      <alignment vertical="center"/>
    </xf>
    <xf numFmtId="0" fontId="42" fillId="3" borderId="0" xfId="0" applyFont="1" applyFill="1" applyAlignment="1">
      <alignment vertical="center"/>
    </xf>
    <xf numFmtId="0" fontId="41" fillId="3" borderId="0" xfId="0" applyFont="1" applyFill="1" applyBorder="1" applyAlignment="1">
      <alignment vertical="center" wrapText="1"/>
    </xf>
    <xf numFmtId="4" fontId="41" fillId="3" borderId="0" xfId="0" applyNumberFormat="1" applyFont="1" applyFill="1" applyBorder="1" applyAlignment="1">
      <alignment vertical="center"/>
    </xf>
    <xf numFmtId="4" fontId="41" fillId="3" borderId="0" xfId="0" applyNumberFormat="1" applyFont="1" applyFill="1" applyAlignment="1">
      <alignment vertical="center"/>
    </xf>
    <xf numFmtId="10" fontId="41" fillId="3" borderId="0" xfId="0" applyNumberFormat="1" applyFont="1" applyFill="1" applyAlignment="1">
      <alignment vertical="center"/>
    </xf>
    <xf numFmtId="177" fontId="41" fillId="3" borderId="0" xfId="0" applyNumberFormat="1" applyFont="1" applyFill="1" applyBorder="1" applyAlignment="1">
      <alignment vertical="center"/>
    </xf>
    <xf numFmtId="177" fontId="41" fillId="3" borderId="0" xfId="0" applyNumberFormat="1" applyFont="1" applyFill="1" applyAlignment="1">
      <alignment vertical="center"/>
    </xf>
    <xf numFmtId="0" fontId="0" fillId="0" borderId="0" xfId="0" applyFont="1">
      <alignment vertical="center"/>
    </xf>
    <xf numFmtId="0" fontId="36" fillId="3" borderId="0" xfId="0" applyFont="1" applyFill="1" applyBorder="1" applyAlignment="1">
      <alignment horizontal="center" vertical="center"/>
    </xf>
    <xf numFmtId="10" fontId="41" fillId="3" borderId="0" xfId="0" applyNumberFormat="1" applyFont="1" applyFill="1" applyBorder="1" applyAlignment="1">
      <alignment vertical="center"/>
    </xf>
    <xf numFmtId="181" fontId="44" fillId="3" borderId="0" xfId="0" applyNumberFormat="1" applyFont="1" applyFill="1" applyBorder="1" applyAlignment="1">
      <alignment horizontal="right" vertical="center"/>
    </xf>
    <xf numFmtId="0" fontId="42" fillId="4" borderId="1" xfId="0" applyFont="1" applyFill="1" applyBorder="1" applyAlignment="1">
      <alignment horizontal="center" vertical="center" wrapText="1"/>
    </xf>
    <xf numFmtId="4" fontId="42" fillId="4" borderId="1" xfId="0" applyNumberFormat="1" applyFont="1" applyFill="1" applyBorder="1" applyAlignment="1">
      <alignment horizontal="center" vertical="center" wrapText="1"/>
    </xf>
    <xf numFmtId="4" fontId="42" fillId="4" borderId="12" xfId="0" applyNumberFormat="1" applyFont="1" applyFill="1" applyBorder="1" applyAlignment="1">
      <alignment horizontal="center" vertical="center" wrapText="1"/>
    </xf>
    <xf numFmtId="10" fontId="42" fillId="4" borderId="12" xfId="0" applyNumberFormat="1" applyFont="1" applyFill="1" applyBorder="1" applyAlignment="1">
      <alignment horizontal="center" vertical="center" wrapText="1"/>
    </xf>
    <xf numFmtId="177" fontId="42" fillId="4" borderId="1" xfId="0" applyNumberFormat="1" applyFont="1" applyFill="1" applyBorder="1" applyAlignment="1">
      <alignment horizontal="center" vertical="center" wrapText="1"/>
    </xf>
    <xf numFmtId="177" fontId="42" fillId="4" borderId="0" xfId="0" applyNumberFormat="1" applyFont="1" applyFill="1" applyAlignment="1">
      <alignment horizontal="center" vertical="center" wrapText="1"/>
    </xf>
    <xf numFmtId="4" fontId="42" fillId="4" borderId="13" xfId="0" applyNumberFormat="1" applyFont="1" applyFill="1" applyBorder="1" applyAlignment="1">
      <alignment horizontal="center" vertical="center" wrapText="1"/>
    </xf>
    <xf numFmtId="10" fontId="42" fillId="4" borderId="13" xfId="0" applyNumberFormat="1" applyFont="1" applyFill="1" applyBorder="1" applyAlignment="1">
      <alignment horizontal="center" vertical="center" wrapText="1"/>
    </xf>
    <xf numFmtId="0" fontId="45" fillId="3" borderId="1" xfId="0" applyFont="1" applyFill="1" applyBorder="1" applyAlignment="1">
      <alignment horizontal="left" vertical="center"/>
    </xf>
    <xf numFmtId="0" fontId="45" fillId="3" borderId="1" xfId="0" applyFont="1" applyFill="1" applyBorder="1" applyAlignment="1">
      <alignment horizontal="left" vertical="center" wrapText="1"/>
    </xf>
    <xf numFmtId="10" fontId="45" fillId="3" borderId="1" xfId="0" applyNumberFormat="1" applyFont="1" applyFill="1" applyBorder="1" applyAlignment="1">
      <alignment horizontal="right" vertical="center"/>
    </xf>
    <xf numFmtId="0" fontId="20" fillId="5" borderId="14" xfId="0" applyFont="1" applyFill="1" applyBorder="1" applyAlignment="1">
      <alignment horizontal="left" vertical="center" shrinkToFit="1"/>
    </xf>
    <xf numFmtId="0" fontId="20" fillId="5" borderId="15" xfId="0" applyFont="1" applyFill="1" applyBorder="1" applyAlignment="1">
      <alignment horizontal="left" vertical="center" shrinkToFit="1"/>
    </xf>
    <xf numFmtId="185" fontId="6" fillId="0" borderId="1" xfId="0" applyNumberFormat="1" applyFont="1" applyFill="1" applyBorder="1" applyAlignment="1">
      <alignment horizontal="right" vertical="center" shrinkToFit="1"/>
    </xf>
    <xf numFmtId="186" fontId="20" fillId="5" borderId="15" xfId="0" applyNumberFormat="1" applyFont="1" applyFill="1" applyBorder="1" applyAlignment="1">
      <alignment horizontal="right" vertical="center" shrinkToFit="1"/>
    </xf>
    <xf numFmtId="43" fontId="20" fillId="5" borderId="15" xfId="0" applyNumberFormat="1" applyFont="1" applyFill="1" applyBorder="1" applyAlignment="1">
      <alignment horizontal="right" vertical="center" shrinkToFit="1"/>
    </xf>
    <xf numFmtId="187" fontId="6" fillId="0" borderId="16" xfId="0" applyNumberFormat="1" applyFont="1" applyFill="1" applyBorder="1" applyAlignment="1">
      <alignment horizontal="right" vertical="center" wrapText="1"/>
    </xf>
    <xf numFmtId="187" fontId="20" fillId="5" borderId="15" xfId="0" applyNumberFormat="1" applyFont="1" applyFill="1" applyBorder="1" applyAlignment="1">
      <alignment horizontal="right" vertical="center" shrinkToFit="1"/>
    </xf>
    <xf numFmtId="0" fontId="6" fillId="6" borderId="14" xfId="0" applyFont="1" applyFill="1" applyBorder="1" applyAlignment="1">
      <alignment horizontal="left" vertical="center" shrinkToFit="1"/>
    </xf>
    <xf numFmtId="0" fontId="6" fillId="7" borderId="15" xfId="0" applyFont="1" applyFill="1" applyBorder="1" applyAlignment="1">
      <alignment horizontal="left" vertical="center" shrinkToFit="1"/>
    </xf>
    <xf numFmtId="186" fontId="6" fillId="6" borderId="15" xfId="0" applyNumberFormat="1" applyFont="1" applyFill="1" applyBorder="1" applyAlignment="1">
      <alignment horizontal="right" vertical="center" shrinkToFit="1"/>
    </xf>
    <xf numFmtId="187" fontId="6" fillId="6" borderId="15" xfId="0" applyNumberFormat="1" applyFont="1" applyFill="1" applyBorder="1" applyAlignment="1">
      <alignment horizontal="right" vertical="center" shrinkToFit="1"/>
    </xf>
    <xf numFmtId="10" fontId="46" fillId="3" borderId="1" xfId="0" applyNumberFormat="1" applyFont="1" applyFill="1" applyBorder="1" applyAlignment="1">
      <alignment horizontal="right" vertical="center"/>
    </xf>
    <xf numFmtId="4" fontId="45" fillId="3" borderId="1" xfId="0" applyNumberFormat="1" applyFont="1" applyFill="1" applyBorder="1" applyAlignment="1">
      <alignment horizontal="right" vertical="center"/>
    </xf>
    <xf numFmtId="4" fontId="46" fillId="3" borderId="1" xfId="0" applyNumberFormat="1" applyFont="1" applyFill="1" applyBorder="1" applyAlignment="1">
      <alignment horizontal="right" vertical="center"/>
    </xf>
    <xf numFmtId="0" fontId="47" fillId="5" borderId="15" xfId="0" applyFont="1" applyFill="1" applyBorder="1" applyAlignment="1">
      <alignment horizontal="left" vertical="center" shrinkToFit="1"/>
    </xf>
    <xf numFmtId="187" fontId="6" fillId="0" borderId="1" xfId="0" applyNumberFormat="1" applyFont="1" applyFill="1" applyBorder="1" applyAlignment="1">
      <alignment horizontal="right" vertical="center" shrinkToFit="1"/>
    </xf>
    <xf numFmtId="187" fontId="45" fillId="3" borderId="1" xfId="0" applyNumberFormat="1" applyFont="1" applyFill="1" applyBorder="1" applyAlignment="1">
      <alignment horizontal="right" vertical="center"/>
    </xf>
    <xf numFmtId="187" fontId="46" fillId="3" borderId="1" xfId="0" applyNumberFormat="1" applyFont="1" applyFill="1" applyBorder="1" applyAlignment="1">
      <alignment horizontal="right" vertical="center"/>
    </xf>
    <xf numFmtId="0" fontId="20" fillId="0" borderId="14" xfId="0" applyFont="1" applyFill="1" applyBorder="1" applyAlignment="1">
      <alignment horizontal="left" vertical="center" shrinkToFit="1"/>
    </xf>
    <xf numFmtId="0" fontId="6" fillId="0" borderId="14" xfId="0" applyFont="1" applyFill="1" applyBorder="1" applyAlignment="1">
      <alignment horizontal="left" vertical="center" shrinkToFit="1"/>
    </xf>
    <xf numFmtId="177" fontId="6" fillId="0" borderId="1" xfId="0" applyNumberFormat="1" applyFont="1" applyFill="1" applyBorder="1" applyAlignment="1">
      <alignment horizontal="left" vertical="center" shrinkToFit="1"/>
    </xf>
    <xf numFmtId="188" fontId="45" fillId="3" borderId="1" xfId="0" applyNumberFormat="1" applyFont="1" applyFill="1" applyBorder="1" applyAlignment="1">
      <alignment horizontal="right" vertical="center"/>
    </xf>
    <xf numFmtId="186" fontId="21" fillId="0" borderId="17" xfId="0" applyNumberFormat="1" applyFont="1" applyFill="1" applyBorder="1" applyAlignment="1">
      <alignment horizontal="right" vertical="center"/>
    </xf>
    <xf numFmtId="187" fontId="21" fillId="0" borderId="17" xfId="0" applyNumberFormat="1" applyFont="1" applyFill="1" applyBorder="1" applyAlignment="1">
      <alignment horizontal="right" vertical="center"/>
    </xf>
    <xf numFmtId="187" fontId="6" fillId="0" borderId="1" xfId="0" applyNumberFormat="1" applyFont="1" applyFill="1" applyBorder="1" applyProtection="1">
      <alignment vertical="center"/>
      <protection locked="0"/>
    </xf>
    <xf numFmtId="0" fontId="20" fillId="5" borderId="18" xfId="0" applyFont="1" applyFill="1" applyBorder="1" applyAlignment="1">
      <alignment horizontal="left" vertical="center" shrinkToFit="1"/>
    </xf>
    <xf numFmtId="0" fontId="6" fillId="6" borderId="19" xfId="0" applyFont="1" applyFill="1" applyBorder="1" applyAlignment="1">
      <alignment horizontal="left" vertical="center" shrinkToFit="1"/>
    </xf>
    <xf numFmtId="0" fontId="6" fillId="7" borderId="1" xfId="0" applyFont="1" applyFill="1" applyBorder="1" applyAlignment="1">
      <alignment horizontal="left" vertical="center" shrinkToFit="1"/>
    </xf>
    <xf numFmtId="10" fontId="46" fillId="3" borderId="12" xfId="0" applyNumberFormat="1" applyFont="1" applyFill="1" applyBorder="1" applyAlignment="1">
      <alignment horizontal="right" vertical="center"/>
    </xf>
    <xf numFmtId="0" fontId="6" fillId="6" borderId="20" xfId="0" applyFont="1" applyFill="1" applyBorder="1" applyAlignment="1">
      <alignment horizontal="left" vertical="center" shrinkToFit="1"/>
    </xf>
    <xf numFmtId="0" fontId="6" fillId="7" borderId="18" xfId="0" applyFont="1" applyFill="1" applyBorder="1" applyAlignment="1">
      <alignment horizontal="left" vertical="center" shrinkToFit="1"/>
    </xf>
    <xf numFmtId="187" fontId="46" fillId="3" borderId="12" xfId="0" applyNumberFormat="1" applyFont="1" applyFill="1" applyBorder="1" applyAlignment="1">
      <alignment horizontal="right" vertical="center"/>
    </xf>
    <xf numFmtId="187" fontId="6" fillId="6" borderId="18" xfId="0" applyNumberFormat="1" applyFont="1" applyFill="1" applyBorder="1" applyAlignment="1">
      <alignment horizontal="right" vertical="center" shrinkToFit="1"/>
    </xf>
    <xf numFmtId="187" fontId="6" fillId="0" borderId="21" xfId="0" applyNumberFormat="1" applyFont="1" applyFill="1" applyBorder="1" applyAlignment="1">
      <alignment horizontal="right" vertical="center" wrapText="1"/>
    </xf>
    <xf numFmtId="177" fontId="6" fillId="0" borderId="1" xfId="0" applyNumberFormat="1" applyFont="1" applyFill="1" applyBorder="1" applyProtection="1">
      <alignment vertical="center"/>
      <protection locked="0"/>
    </xf>
    <xf numFmtId="4" fontId="42" fillId="3" borderId="1" xfId="0" applyNumberFormat="1" applyFont="1" applyFill="1" applyBorder="1" applyAlignment="1">
      <alignment vertical="center"/>
    </xf>
    <xf numFmtId="10" fontId="42" fillId="3" borderId="1" xfId="0" applyNumberFormat="1" applyFont="1" applyFill="1" applyBorder="1" applyAlignment="1">
      <alignment vertical="center"/>
    </xf>
    <xf numFmtId="187" fontId="42" fillId="3" borderId="1" xfId="0" applyNumberFormat="1" applyFont="1" applyFill="1" applyBorder="1" applyAlignment="1">
      <alignment vertical="center"/>
    </xf>
    <xf numFmtId="4" fontId="41" fillId="0" borderId="0" xfId="0" applyNumberFormat="1" applyFont="1" applyFill="1" applyBorder="1" applyAlignment="1">
      <alignment vertical="center"/>
    </xf>
    <xf numFmtId="186" fontId="6" fillId="6" borderId="18" xfId="0" applyNumberFormat="1" applyFont="1" applyFill="1" applyBorder="1" applyAlignment="1">
      <alignment horizontal="right" vertical="center" shrinkToFit="1"/>
    </xf>
    <xf numFmtId="9" fontId="6" fillId="0" borderId="1" xfId="3" applyFont="1" applyFill="1" applyBorder="1" applyAlignment="1">
      <alignment horizontal="right" vertical="center" wrapText="1"/>
    </xf>
    <xf numFmtId="0" fontId="7" fillId="0" borderId="22" xfId="0" applyFont="1" applyFill="1" applyBorder="1" applyAlignment="1" applyProtection="1">
      <alignment horizontal="right" vertical="center" shrinkToFit="1"/>
      <protection locked="0"/>
    </xf>
    <xf numFmtId="4" fontId="7" fillId="0" borderId="22" xfId="0" applyNumberFormat="1" applyFont="1" applyFill="1" applyBorder="1" applyAlignment="1" applyProtection="1">
      <alignment horizontal="right" vertical="center" shrinkToFit="1"/>
      <protection locked="0"/>
    </xf>
    <xf numFmtId="9" fontId="20" fillId="0" borderId="1" xfId="3" applyFont="1" applyFill="1" applyBorder="1" applyAlignment="1">
      <alignment horizontal="right" vertical="center" wrapText="1"/>
    </xf>
    <xf numFmtId="189" fontId="26" fillId="0" borderId="0" xfId="0" applyNumberFormat="1" applyFont="1" applyFill="1" applyBorder="1" applyAlignment="1">
      <alignment vertical="center"/>
    </xf>
    <xf numFmtId="0" fontId="48" fillId="0" borderId="0" xfId="0" applyFont="1" applyFill="1" applyBorder="1" applyAlignment="1">
      <alignment horizontal="center" vertical="center"/>
    </xf>
    <xf numFmtId="0" fontId="49" fillId="0" borderId="0" xfId="0" applyFont="1" applyFill="1" applyBorder="1" applyAlignment="1">
      <alignment horizontal="center" vertical="center"/>
    </xf>
    <xf numFmtId="189" fontId="49" fillId="0" borderId="0" xfId="0" applyNumberFormat="1" applyFont="1" applyFill="1" applyBorder="1" applyAlignment="1">
      <alignment horizontal="center" vertical="center"/>
    </xf>
    <xf numFmtId="189" fontId="23" fillId="0" borderId="0" xfId="0" applyNumberFormat="1" applyFont="1" applyFill="1" applyBorder="1" applyAlignment="1">
      <alignment horizontal="center" vertical="center"/>
    </xf>
    <xf numFmtId="0" fontId="28" fillId="0" borderId="11" xfId="0" applyFont="1" applyFill="1" applyBorder="1" applyAlignment="1">
      <alignment vertical="center"/>
    </xf>
    <xf numFmtId="189" fontId="6" fillId="0" borderId="0" xfId="0" applyNumberFormat="1" applyFont="1" applyFill="1" applyBorder="1" applyAlignment="1">
      <alignment horizontal="center" vertical="center"/>
    </xf>
    <xf numFmtId="189" fontId="20" fillId="0" borderId="1" xfId="0" applyNumberFormat="1" applyFont="1" applyFill="1" applyBorder="1" applyAlignment="1">
      <alignment horizontal="center" vertical="center" wrapText="1"/>
    </xf>
    <xf numFmtId="189" fontId="29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center"/>
    </xf>
    <xf numFmtId="190" fontId="20" fillId="0" borderId="1" xfId="0" applyNumberFormat="1" applyFont="1" applyFill="1" applyBorder="1" applyAlignment="1">
      <alignment horizontal="right" vertical="center" wrapText="1"/>
    </xf>
    <xf numFmtId="189" fontId="20" fillId="0" borderId="1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 applyProtection="1">
      <alignment vertical="center"/>
      <protection locked="0"/>
    </xf>
    <xf numFmtId="190" fontId="6" fillId="0" borderId="1" xfId="0" applyNumberFormat="1" applyFont="1" applyFill="1" applyBorder="1" applyAlignment="1">
      <alignment horizontal="right" vertical="center" wrapText="1"/>
    </xf>
    <xf numFmtId="189" fontId="6" fillId="0" borderId="1" xfId="0" applyNumberFormat="1" applyFont="1" applyFill="1" applyBorder="1" applyAlignment="1">
      <alignment horizontal="right" vertical="center" wrapText="1"/>
    </xf>
    <xf numFmtId="0" fontId="6" fillId="0" borderId="12" xfId="0" applyFont="1" applyFill="1" applyBorder="1" applyAlignment="1">
      <alignment horizontal="justify" vertical="center"/>
    </xf>
    <xf numFmtId="0" fontId="6" fillId="0" borderId="23" xfId="0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wrapText="1"/>
    </xf>
    <xf numFmtId="0" fontId="6" fillId="0" borderId="10" xfId="0" applyFont="1" applyFill="1" applyBorder="1" applyAlignment="1">
      <alignment horizontal="right" vertical="center" wrapText="1"/>
    </xf>
    <xf numFmtId="0" fontId="6" fillId="0" borderId="24" xfId="0" applyFont="1" applyFill="1" applyBorder="1" applyAlignment="1" applyProtection="1">
      <alignment vertical="center"/>
      <protection locked="0"/>
    </xf>
    <xf numFmtId="0" fontId="6" fillId="0" borderId="24" xfId="0" applyFont="1" applyFill="1" applyBorder="1" applyAlignment="1">
      <alignment horizontal="right" vertical="center" wrapText="1"/>
    </xf>
  </cellXfs>
  <cellStyles count="8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60% - 着色 2" xfId="49"/>
    <cellStyle name="常规 6" xfId="50"/>
    <cellStyle name="百分比 2" xfId="51"/>
    <cellStyle name="着色 1" xfId="52"/>
    <cellStyle name="20% - 着色 5" xfId="53"/>
    <cellStyle name="60% - 着色 5" xfId="54"/>
    <cellStyle name="着色 5" xfId="55"/>
    <cellStyle name="常规 3 2" xfId="56"/>
    <cellStyle name="常规 3 3" xfId="57"/>
    <cellStyle name="常规 2 2" xfId="58"/>
    <cellStyle name="常规 2 3" xfId="59"/>
    <cellStyle name="百分比 3" xfId="60"/>
    <cellStyle name="常规 13" xfId="61"/>
    <cellStyle name="常规 2" xfId="62"/>
    <cellStyle name="常规 2 4" xfId="63"/>
    <cellStyle name="常规 3" xfId="64"/>
    <cellStyle name="常规 4" xfId="65"/>
    <cellStyle name="常规 5" xfId="66"/>
    <cellStyle name="常规 7" xfId="67"/>
    <cellStyle name="常规 8" xfId="68"/>
    <cellStyle name="常规 9" xfId="69"/>
    <cellStyle name="千位分隔 2" xfId="70"/>
    <cellStyle name="千位分隔 2 2" xfId="71"/>
    <cellStyle name="千位分隔 2 3" xfId="72"/>
    <cellStyle name="千位分隔 2 4" xfId="73"/>
    <cellStyle name="千位分隔 3" xfId="74"/>
    <cellStyle name="千位分隔 4" xfId="75"/>
    <cellStyle name="千位分隔 5" xfId="76"/>
    <cellStyle name="千位分隔 6" xfId="77"/>
    <cellStyle name="千位分隔 7" xfId="78"/>
    <cellStyle name="千位分隔 8" xfId="79"/>
    <cellStyle name="千位分隔 9" xfId="80"/>
    <cellStyle name="常规_2007年行政单位基层表样表" xfId="81"/>
  </cellStyles>
  <dxfs count="2">
    <dxf>
      <font>
        <b val="1"/>
        <i val="0"/>
      </font>
    </dxf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969696"/>
      <color rgb="00FF0000"/>
      <color rgb="00CCFFFF"/>
      <color rgb="00C0C0C0"/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4" Type="http://schemas.openxmlformats.org/officeDocument/2006/relationships/sharedStrings" Target="sharedStrings.xml"/><Relationship Id="rId23" Type="http://schemas.openxmlformats.org/officeDocument/2006/relationships/styles" Target="styles.xml"/><Relationship Id="rId22" Type="http://schemas.openxmlformats.org/officeDocument/2006/relationships/theme" Target="theme/theme1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/>
          <a:tileRect/>
        </a:gradFill>
        <a:ln w="15875" cap="flat" cmpd="sng">
          <a:solidFill>
            <a:srgbClr val="739CC3"/>
          </a:solidFill>
          <a:prstDash val="solid"/>
          <a:headEnd type="none" w="med" len="med"/>
          <a:tailEnd type="none" w="med" len="med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X18"/>
  <sheetViews>
    <sheetView tabSelected="1" topLeftCell="A2" workbookViewId="0">
      <selection activeCell="G6" sqref="G6"/>
    </sheetView>
  </sheetViews>
  <sheetFormatPr defaultColWidth="9" defaultRowHeight="14.25"/>
  <cols>
    <col min="1" max="1" width="27.125" style="73" customWidth="1"/>
    <col min="2" max="2" width="12.375" style="73" customWidth="1"/>
    <col min="3" max="3" width="9.375" style="73" customWidth="1"/>
    <col min="4" max="4" width="12.375" style="73" customWidth="1"/>
    <col min="5" max="5" width="12.375" style="234" customWidth="1"/>
    <col min="6" max="229" width="9" style="73"/>
    <col min="230" max="16384" width="9" style="1"/>
  </cols>
  <sheetData>
    <row r="1" s="1" customFormat="1" ht="46" customHeight="1" spans="1:229">
      <c r="A1" s="235" t="s">
        <v>0</v>
      </c>
      <c r="B1" s="236"/>
      <c r="C1" s="236"/>
      <c r="D1" s="236"/>
      <c r="E1" s="237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3"/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  <c r="BK1" s="73"/>
      <c r="BL1" s="73"/>
      <c r="BM1" s="73"/>
      <c r="BN1" s="73"/>
      <c r="BO1" s="73"/>
      <c r="BP1" s="73"/>
      <c r="BQ1" s="73"/>
      <c r="BR1" s="73"/>
      <c r="BS1" s="73"/>
      <c r="BT1" s="73"/>
      <c r="BU1" s="73"/>
      <c r="BV1" s="73"/>
      <c r="BW1" s="73"/>
      <c r="BX1" s="73"/>
      <c r="BY1" s="73"/>
      <c r="BZ1" s="73"/>
      <c r="CA1" s="73"/>
      <c r="CB1" s="73"/>
      <c r="CC1" s="73"/>
      <c r="CD1" s="73"/>
      <c r="CE1" s="73"/>
      <c r="CF1" s="73"/>
      <c r="CG1" s="73"/>
      <c r="CH1" s="73"/>
      <c r="CI1" s="73"/>
      <c r="CJ1" s="73"/>
      <c r="CK1" s="73"/>
      <c r="CL1" s="73"/>
      <c r="CM1" s="73"/>
      <c r="CN1" s="73"/>
      <c r="CO1" s="73"/>
      <c r="CP1" s="73"/>
      <c r="CQ1" s="73"/>
      <c r="CR1" s="73"/>
      <c r="CS1" s="73"/>
      <c r="CT1" s="73"/>
      <c r="CU1" s="73"/>
      <c r="CV1" s="73"/>
      <c r="CW1" s="73"/>
      <c r="CX1" s="73"/>
      <c r="CY1" s="73"/>
      <c r="CZ1" s="73"/>
      <c r="DA1" s="73"/>
      <c r="DB1" s="73"/>
      <c r="DC1" s="73"/>
      <c r="DD1" s="73"/>
      <c r="DE1" s="73"/>
      <c r="DF1" s="73"/>
      <c r="DG1" s="73"/>
      <c r="DH1" s="73"/>
      <c r="DI1" s="73"/>
      <c r="DJ1" s="73"/>
      <c r="DK1" s="73"/>
      <c r="DL1" s="73"/>
      <c r="DM1" s="73"/>
      <c r="DN1" s="73"/>
      <c r="DO1" s="73"/>
      <c r="DP1" s="73"/>
      <c r="DQ1" s="73"/>
      <c r="DR1" s="73"/>
      <c r="DS1" s="73"/>
      <c r="DT1" s="73"/>
      <c r="DU1" s="73"/>
      <c r="DV1" s="73"/>
      <c r="DW1" s="73"/>
      <c r="DX1" s="73"/>
      <c r="DY1" s="73"/>
      <c r="DZ1" s="73"/>
      <c r="EA1" s="73"/>
      <c r="EB1" s="73"/>
      <c r="EC1" s="73"/>
      <c r="ED1" s="73"/>
      <c r="EE1" s="73"/>
      <c r="EF1" s="73"/>
      <c r="EG1" s="73"/>
      <c r="EH1" s="73"/>
      <c r="EI1" s="73"/>
      <c r="EJ1" s="73"/>
      <c r="EK1" s="73"/>
      <c r="EL1" s="73"/>
      <c r="EM1" s="73"/>
      <c r="EN1" s="73"/>
      <c r="EO1" s="73"/>
      <c r="EP1" s="73"/>
      <c r="EQ1" s="73"/>
      <c r="ER1" s="73"/>
      <c r="ES1" s="73"/>
      <c r="ET1" s="73"/>
      <c r="EU1" s="73"/>
      <c r="EV1" s="73"/>
      <c r="EW1" s="73"/>
      <c r="EX1" s="73"/>
      <c r="EY1" s="73"/>
      <c r="EZ1" s="73"/>
      <c r="FA1" s="73"/>
      <c r="FB1" s="73"/>
      <c r="FC1" s="73"/>
      <c r="FD1" s="73"/>
      <c r="FE1" s="73"/>
      <c r="FF1" s="73"/>
      <c r="FG1" s="73"/>
      <c r="FH1" s="73"/>
      <c r="FI1" s="73"/>
      <c r="FJ1" s="73"/>
      <c r="FK1" s="73"/>
      <c r="FL1" s="73"/>
      <c r="FM1" s="73"/>
      <c r="FN1" s="73"/>
      <c r="FO1" s="73"/>
      <c r="FP1" s="73"/>
      <c r="FQ1" s="73"/>
      <c r="FR1" s="73"/>
      <c r="FS1" s="73"/>
      <c r="FT1" s="73"/>
      <c r="FU1" s="73"/>
      <c r="FV1" s="73"/>
      <c r="FW1" s="73"/>
      <c r="FX1" s="73"/>
      <c r="FY1" s="73"/>
      <c r="FZ1" s="73"/>
      <c r="GA1" s="73"/>
      <c r="GB1" s="73"/>
      <c r="GC1" s="73"/>
      <c r="GD1" s="73"/>
      <c r="GE1" s="73"/>
      <c r="GF1" s="73"/>
      <c r="GG1" s="73"/>
      <c r="GH1" s="73"/>
      <c r="GI1" s="73"/>
      <c r="GJ1" s="73"/>
      <c r="GK1" s="73"/>
      <c r="GL1" s="73"/>
      <c r="GM1" s="73"/>
      <c r="GN1" s="73"/>
      <c r="GO1" s="73"/>
      <c r="GP1" s="73"/>
      <c r="GQ1" s="73"/>
      <c r="GR1" s="73"/>
      <c r="GS1" s="73"/>
      <c r="GT1" s="73"/>
      <c r="GU1" s="73"/>
      <c r="GV1" s="73"/>
      <c r="GW1" s="73"/>
      <c r="GX1" s="73"/>
      <c r="GY1" s="73"/>
      <c r="GZ1" s="73"/>
      <c r="HA1" s="73"/>
      <c r="HB1" s="73"/>
      <c r="HC1" s="73"/>
      <c r="HD1" s="73"/>
      <c r="HE1" s="73"/>
      <c r="HF1" s="73"/>
      <c r="HG1" s="73"/>
      <c r="HH1" s="73"/>
      <c r="HI1" s="73"/>
      <c r="HJ1" s="73"/>
      <c r="HK1" s="73"/>
      <c r="HL1" s="73"/>
      <c r="HM1" s="73"/>
      <c r="HN1" s="73"/>
      <c r="HO1" s="73"/>
      <c r="HP1" s="73"/>
      <c r="HQ1" s="73"/>
      <c r="HR1" s="73"/>
      <c r="HS1" s="73"/>
      <c r="HT1" s="73"/>
      <c r="HU1" s="73"/>
    </row>
    <row r="2" s="72" customFormat="1" ht="42.95" customHeight="1" spans="1:5">
      <c r="A2" s="49" t="s">
        <v>1</v>
      </c>
      <c r="B2" s="49"/>
      <c r="C2" s="49"/>
      <c r="D2" s="49"/>
      <c r="E2" s="238"/>
    </row>
    <row r="3" s="73" customFormat="1" ht="18.95" customHeight="1" spans="1:232">
      <c r="A3" s="239"/>
      <c r="B3" s="77"/>
      <c r="C3" s="77"/>
      <c r="D3" s="77"/>
      <c r="E3" s="240" t="s">
        <v>2</v>
      </c>
      <c r="HV3" s="1"/>
      <c r="HW3" s="1"/>
      <c r="HX3" s="1"/>
    </row>
    <row r="4" s="73" customFormat="1" ht="27" customHeight="1" spans="1:232">
      <c r="A4" s="79" t="s">
        <v>3</v>
      </c>
      <c r="B4" s="79" t="s">
        <v>4</v>
      </c>
      <c r="C4" s="79" t="s">
        <v>5</v>
      </c>
      <c r="D4" s="79" t="s">
        <v>6</v>
      </c>
      <c r="E4" s="241" t="s">
        <v>7</v>
      </c>
      <c r="HV4" s="1"/>
      <c r="HW4" s="1"/>
      <c r="HX4" s="1"/>
    </row>
    <row r="5" s="73" customFormat="1" spans="1:232">
      <c r="A5" s="80"/>
      <c r="B5" s="79"/>
      <c r="C5" s="80"/>
      <c r="D5" s="80"/>
      <c r="E5" s="242"/>
      <c r="HV5" s="1"/>
      <c r="HW5" s="1"/>
      <c r="HX5" s="1"/>
    </row>
    <row r="6" s="75" customFormat="1" ht="27" customHeight="1" spans="1:5">
      <c r="A6" s="243" t="s">
        <v>8</v>
      </c>
      <c r="B6" s="86">
        <v>3081</v>
      </c>
      <c r="C6" s="244">
        <v>5718</v>
      </c>
      <c r="D6" s="244">
        <v>5718</v>
      </c>
      <c r="E6" s="245">
        <f t="shared" ref="E6:E13" si="0">IFERROR(D6/C6,0)</f>
        <v>1</v>
      </c>
    </row>
    <row r="7" s="73" customFormat="1" ht="27" customHeight="1" spans="1:232">
      <c r="A7" s="246" t="s">
        <v>9</v>
      </c>
      <c r="B7" s="89">
        <v>430</v>
      </c>
      <c r="C7" s="247">
        <v>637</v>
      </c>
      <c r="D7" s="247">
        <v>637</v>
      </c>
      <c r="E7" s="248">
        <f t="shared" si="0"/>
        <v>1</v>
      </c>
      <c r="HV7" s="1"/>
      <c r="HW7" s="1"/>
      <c r="HX7" s="1"/>
    </row>
    <row r="8" s="73" customFormat="1" ht="27" customHeight="1" spans="1:232">
      <c r="A8" s="246" t="s">
        <v>10</v>
      </c>
      <c r="B8" s="89">
        <v>300</v>
      </c>
      <c r="C8" s="247">
        <v>382</v>
      </c>
      <c r="D8" s="247">
        <v>382</v>
      </c>
      <c r="E8" s="248">
        <f t="shared" si="0"/>
        <v>1</v>
      </c>
      <c r="HV8" s="1"/>
      <c r="HW8" s="1"/>
      <c r="HX8" s="1"/>
    </row>
    <row r="9" s="73" customFormat="1" ht="27" customHeight="1" spans="1:232">
      <c r="A9" s="246" t="s">
        <v>11</v>
      </c>
      <c r="B9" s="89">
        <v>140</v>
      </c>
      <c r="C9" s="247">
        <v>165</v>
      </c>
      <c r="D9" s="247">
        <v>165</v>
      </c>
      <c r="E9" s="248">
        <f t="shared" si="0"/>
        <v>1</v>
      </c>
      <c r="HV9" s="1"/>
      <c r="HW9" s="1"/>
      <c r="HX9" s="1"/>
    </row>
    <row r="10" s="73" customFormat="1" ht="27" customHeight="1" spans="1:232">
      <c r="A10" s="246" t="s">
        <v>12</v>
      </c>
      <c r="B10" s="89">
        <v>2080</v>
      </c>
      <c r="C10" s="247">
        <v>4357</v>
      </c>
      <c r="D10" s="247">
        <v>4357</v>
      </c>
      <c r="E10" s="248">
        <f t="shared" si="0"/>
        <v>1</v>
      </c>
      <c r="HV10" s="1"/>
      <c r="HW10" s="1"/>
      <c r="HX10" s="1"/>
    </row>
    <row r="11" s="73" customFormat="1" ht="27" customHeight="1" spans="1:232">
      <c r="A11" s="246" t="s">
        <v>13</v>
      </c>
      <c r="B11" s="89">
        <v>111</v>
      </c>
      <c r="C11" s="247">
        <v>120</v>
      </c>
      <c r="D11" s="247">
        <v>120</v>
      </c>
      <c r="E11" s="248">
        <f t="shared" si="0"/>
        <v>1</v>
      </c>
      <c r="HV11" s="1"/>
      <c r="HW11" s="1"/>
      <c r="HX11" s="1"/>
    </row>
    <row r="12" s="73" customFormat="1" ht="27" customHeight="1" spans="1:232">
      <c r="A12" s="246" t="s">
        <v>14</v>
      </c>
      <c r="B12" s="89">
        <v>20</v>
      </c>
      <c r="C12" s="247">
        <v>57</v>
      </c>
      <c r="D12" s="247">
        <v>57</v>
      </c>
      <c r="E12" s="248">
        <f t="shared" si="0"/>
        <v>1</v>
      </c>
      <c r="HV12" s="1"/>
      <c r="HW12" s="1"/>
      <c r="HX12" s="1"/>
    </row>
    <row r="13" s="73" customFormat="1" ht="27" customHeight="1" spans="1:232">
      <c r="A13" s="249" t="s">
        <v>15</v>
      </c>
      <c r="B13" s="250"/>
      <c r="C13" s="247">
        <v>1447</v>
      </c>
      <c r="D13" s="247">
        <v>1447</v>
      </c>
      <c r="E13" s="248">
        <f t="shared" si="0"/>
        <v>1</v>
      </c>
      <c r="HV13" s="1"/>
      <c r="HW13" s="1"/>
      <c r="HX13" s="1"/>
    </row>
    <row r="14" s="73" customFormat="1" ht="27" customHeight="1" spans="1:232">
      <c r="A14" s="91" t="s">
        <v>16</v>
      </c>
      <c r="B14" s="251"/>
      <c r="C14" s="252"/>
      <c r="D14" s="252"/>
      <c r="E14" s="248"/>
      <c r="HV14" s="1"/>
      <c r="HW14" s="1"/>
      <c r="HX14" s="1"/>
    </row>
    <row r="15" s="73" customFormat="1" ht="27" customHeight="1" spans="1:5">
      <c r="A15" s="91" t="s">
        <v>17</v>
      </c>
      <c r="B15" s="251"/>
      <c r="C15" s="252"/>
      <c r="D15" s="252"/>
      <c r="E15" s="248"/>
    </row>
    <row r="16" s="73" customFormat="1" ht="27" customHeight="1" spans="1:232">
      <c r="A16" s="91" t="s">
        <v>18</v>
      </c>
      <c r="B16" s="251"/>
      <c r="C16" s="247">
        <v>56</v>
      </c>
      <c r="D16" s="247">
        <v>56</v>
      </c>
      <c r="E16" s="248"/>
      <c r="HV16" s="1"/>
      <c r="HW16" s="1"/>
      <c r="HX16" s="1"/>
    </row>
    <row r="17" s="73" customFormat="1" ht="27" customHeight="1" spans="1:232">
      <c r="A17" s="253" t="s">
        <v>19</v>
      </c>
      <c r="B17" s="254">
        <v>0</v>
      </c>
      <c r="C17" s="89">
        <v>1391</v>
      </c>
      <c r="D17" s="89">
        <v>1391</v>
      </c>
      <c r="E17" s="248"/>
      <c r="HV17" s="1"/>
      <c r="HW17" s="1"/>
      <c r="HX17" s="1"/>
    </row>
    <row r="18" s="73" customFormat="1" ht="27" customHeight="1" spans="1:232">
      <c r="A18" s="79" t="s">
        <v>20</v>
      </c>
      <c r="B18" s="86">
        <f>B6+B13</f>
        <v>3081</v>
      </c>
      <c r="C18" s="244">
        <f>C6+C13</f>
        <v>7165</v>
      </c>
      <c r="D18" s="244">
        <f>D6+D13</f>
        <v>7165</v>
      </c>
      <c r="E18" s="245">
        <f>IFERROR(D18/C18,0)</f>
        <v>1</v>
      </c>
      <c r="HV18" s="1"/>
      <c r="HW18" s="1"/>
      <c r="HX18" s="1"/>
    </row>
  </sheetData>
  <mergeCells count="7">
    <mergeCell ref="A1:E1"/>
    <mergeCell ref="A2:E2"/>
    <mergeCell ref="A4:A5"/>
    <mergeCell ref="B4:B5"/>
    <mergeCell ref="C4:C5"/>
    <mergeCell ref="D4:D5"/>
    <mergeCell ref="E4:E5"/>
  </mergeCells>
  <dataValidations count="1">
    <dataValidation type="whole" operator="between" allowBlank="1" showInputMessage="1" showErrorMessage="1" error="请输入整数！" sqref="C13 D13 B17 B7:B8 B10:B13">
      <formula1>-100000000</formula1>
      <formula2>100000000</formula2>
    </dataValidation>
  </dataValidations>
  <printOptions horizontalCentered="1"/>
  <pageMargins left="0.75" right="0.75" top="0.98" bottom="0.98" header="0.51" footer="0.51"/>
  <pageSetup paperSize="9" orientation="portrait" horizontalDpi="600" verticalDpi="600"/>
  <headerFooter alignWithMargins="0" scaleWithDoc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N11"/>
  <sheetViews>
    <sheetView zoomScaleSheetLayoutView="60" workbookViewId="0">
      <selection activeCell="I14" sqref="I14"/>
    </sheetView>
  </sheetViews>
  <sheetFormatPr defaultColWidth="9" defaultRowHeight="14.25"/>
  <cols>
    <col min="2" max="2" width="18.625"/>
    <col min="3" max="6" width="12.375" customWidth="1"/>
  </cols>
  <sheetData>
    <row r="1" s="94" customFormat="1" ht="42.95" customHeight="1" spans="1:6">
      <c r="A1" s="96" t="s">
        <v>407</v>
      </c>
      <c r="B1" s="96"/>
      <c r="C1" s="96"/>
      <c r="D1" s="96"/>
      <c r="E1" s="96"/>
      <c r="F1" s="96"/>
    </row>
    <row r="2" s="95" customFormat="1" ht="32.25" customHeight="1" spans="1:248">
      <c r="A2" s="97"/>
      <c r="B2" s="98"/>
      <c r="C2" s="99"/>
      <c r="D2" s="100"/>
      <c r="E2" s="100"/>
      <c r="F2" s="99" t="s">
        <v>2</v>
      </c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1"/>
      <c r="AB2" s="101"/>
      <c r="AC2" s="101"/>
      <c r="AD2" s="101"/>
      <c r="AE2" s="101"/>
      <c r="AF2" s="101"/>
      <c r="AG2" s="101"/>
      <c r="AH2" s="101"/>
      <c r="AI2" s="101"/>
      <c r="AJ2" s="101"/>
      <c r="AK2" s="101"/>
      <c r="AL2" s="101"/>
      <c r="AM2" s="101"/>
      <c r="AN2" s="101"/>
      <c r="AO2" s="101"/>
      <c r="AP2" s="101"/>
      <c r="AQ2" s="101"/>
      <c r="AR2" s="101"/>
      <c r="AS2" s="101"/>
      <c r="AT2" s="101"/>
      <c r="AU2" s="101"/>
      <c r="AV2" s="101"/>
      <c r="AW2" s="101"/>
      <c r="AX2" s="101"/>
      <c r="AY2" s="101"/>
      <c r="AZ2" s="101"/>
      <c r="BA2" s="101"/>
      <c r="BB2" s="101"/>
      <c r="BC2" s="101"/>
      <c r="BD2" s="101"/>
      <c r="BE2" s="101"/>
      <c r="BF2" s="101"/>
      <c r="BG2" s="101"/>
      <c r="BH2" s="101"/>
      <c r="BI2" s="101"/>
      <c r="BJ2" s="101"/>
      <c r="BK2" s="101"/>
      <c r="BL2" s="101"/>
      <c r="BM2" s="101"/>
      <c r="BN2" s="101"/>
      <c r="BO2" s="101"/>
      <c r="BP2" s="101"/>
      <c r="BQ2" s="101"/>
      <c r="BR2" s="101"/>
      <c r="BS2" s="101"/>
      <c r="BT2" s="101"/>
      <c r="BU2" s="101"/>
      <c r="BV2" s="101"/>
      <c r="BW2" s="101"/>
      <c r="BX2" s="101"/>
      <c r="BY2" s="101"/>
      <c r="BZ2" s="101"/>
      <c r="CA2" s="101"/>
      <c r="CB2" s="101"/>
      <c r="CC2" s="101"/>
      <c r="CD2" s="101"/>
      <c r="CE2" s="101"/>
      <c r="CF2" s="101"/>
      <c r="CG2" s="101"/>
      <c r="CH2" s="101"/>
      <c r="CI2" s="101"/>
      <c r="CJ2" s="101"/>
      <c r="CK2" s="101"/>
      <c r="CL2" s="101"/>
      <c r="CM2" s="101"/>
      <c r="CN2" s="101"/>
      <c r="CO2" s="101"/>
      <c r="CP2" s="101"/>
      <c r="CQ2" s="101"/>
      <c r="CR2" s="101"/>
      <c r="CS2" s="101"/>
      <c r="CT2" s="101"/>
      <c r="CU2" s="101"/>
      <c r="CV2" s="101"/>
      <c r="CW2" s="101"/>
      <c r="CX2" s="101"/>
      <c r="CY2" s="101"/>
      <c r="CZ2" s="101"/>
      <c r="DA2" s="101"/>
      <c r="DB2" s="101"/>
      <c r="DC2" s="101"/>
      <c r="DD2" s="101"/>
      <c r="DE2" s="101"/>
      <c r="DF2" s="101"/>
      <c r="DG2" s="101"/>
      <c r="DH2" s="101"/>
      <c r="DI2" s="101"/>
      <c r="DJ2" s="101"/>
      <c r="DK2" s="101"/>
      <c r="DL2" s="101"/>
      <c r="DM2" s="101"/>
      <c r="DN2" s="101"/>
      <c r="DO2" s="101"/>
      <c r="DP2" s="101"/>
      <c r="DQ2" s="101"/>
      <c r="DR2" s="101"/>
      <c r="DS2" s="101"/>
      <c r="DT2" s="101"/>
      <c r="DU2" s="101"/>
      <c r="DV2" s="101"/>
      <c r="DW2" s="101"/>
      <c r="DX2" s="101"/>
      <c r="DY2" s="101"/>
      <c r="DZ2" s="101"/>
      <c r="EA2" s="101"/>
      <c r="EB2" s="101"/>
      <c r="EC2" s="101"/>
      <c r="ED2" s="101"/>
      <c r="EE2" s="101"/>
      <c r="EF2" s="101"/>
      <c r="EG2" s="101"/>
      <c r="EH2" s="101"/>
      <c r="EI2" s="101"/>
      <c r="EJ2" s="101"/>
      <c r="EK2" s="101"/>
      <c r="EL2" s="101"/>
      <c r="EM2" s="101"/>
      <c r="EN2" s="101"/>
      <c r="EO2" s="101"/>
      <c r="EP2" s="101"/>
      <c r="EQ2" s="101"/>
      <c r="ER2" s="101"/>
      <c r="ES2" s="101"/>
      <c r="ET2" s="101"/>
      <c r="EU2" s="101"/>
      <c r="EV2" s="101"/>
      <c r="EW2" s="101"/>
      <c r="EX2" s="101"/>
      <c r="EY2" s="101"/>
      <c r="EZ2" s="101"/>
      <c r="FA2" s="101"/>
      <c r="FB2" s="101"/>
      <c r="FC2" s="101"/>
      <c r="FD2" s="101"/>
      <c r="FE2" s="101"/>
      <c r="FF2" s="101"/>
      <c r="FG2" s="101"/>
      <c r="FH2" s="101"/>
      <c r="FI2" s="101"/>
      <c r="FJ2" s="101"/>
      <c r="FK2" s="101"/>
      <c r="FL2" s="101"/>
      <c r="FM2" s="101"/>
      <c r="FN2" s="101"/>
      <c r="FO2" s="101"/>
      <c r="FP2" s="101"/>
      <c r="FQ2" s="101"/>
      <c r="FR2" s="101"/>
      <c r="FS2" s="101"/>
      <c r="FT2" s="101"/>
      <c r="FU2" s="101"/>
      <c r="FV2" s="101"/>
      <c r="FW2" s="101"/>
      <c r="FX2" s="101"/>
      <c r="FY2" s="101"/>
      <c r="FZ2" s="101"/>
      <c r="GA2" s="101"/>
      <c r="GB2" s="101"/>
      <c r="GC2" s="101"/>
      <c r="GD2" s="101"/>
      <c r="GE2" s="101"/>
      <c r="GF2" s="101"/>
      <c r="GG2" s="101"/>
      <c r="GH2" s="101"/>
      <c r="GI2" s="101"/>
      <c r="GJ2" s="101"/>
      <c r="GK2" s="101"/>
      <c r="GL2" s="101"/>
      <c r="GM2" s="101"/>
      <c r="GN2" s="101"/>
      <c r="GO2" s="101"/>
      <c r="GP2" s="101"/>
      <c r="GQ2" s="101"/>
      <c r="GR2" s="101"/>
      <c r="GS2" s="101"/>
      <c r="GT2" s="101"/>
      <c r="GU2" s="101"/>
      <c r="GV2" s="101"/>
      <c r="GW2" s="101"/>
      <c r="GX2" s="101"/>
      <c r="GY2" s="101"/>
      <c r="GZ2" s="101"/>
      <c r="HA2" s="101"/>
      <c r="HB2" s="101"/>
      <c r="HC2" s="101"/>
      <c r="HD2" s="101"/>
      <c r="HE2" s="101"/>
      <c r="HF2" s="101"/>
      <c r="HG2" s="101"/>
      <c r="HH2" s="101"/>
      <c r="HI2" s="101"/>
      <c r="HJ2" s="101"/>
      <c r="HK2" s="101"/>
      <c r="HL2" s="101"/>
      <c r="HM2" s="101"/>
      <c r="HN2" s="101"/>
      <c r="HO2" s="101"/>
      <c r="HP2" s="101"/>
      <c r="HQ2" s="101"/>
      <c r="HR2" s="101"/>
      <c r="HS2" s="101"/>
      <c r="HT2" s="101"/>
      <c r="HU2" s="101"/>
      <c r="HV2" s="101"/>
      <c r="HW2" s="101"/>
      <c r="HX2" s="101"/>
      <c r="HY2" s="101"/>
      <c r="HZ2" s="101"/>
      <c r="IA2" s="101"/>
      <c r="IB2" s="101"/>
      <c r="IC2" s="101"/>
      <c r="ID2" s="101"/>
      <c r="IE2" s="101"/>
      <c r="IF2" s="101"/>
      <c r="IG2" s="101"/>
      <c r="IH2" s="101"/>
      <c r="II2" s="101"/>
      <c r="IJ2" s="101"/>
      <c r="IK2" s="101"/>
      <c r="IL2" s="101"/>
      <c r="IM2" s="101"/>
      <c r="IN2" s="101"/>
    </row>
    <row r="3" s="95" customFormat="1" ht="27" customHeight="1" spans="1:6">
      <c r="A3" s="79" t="s">
        <v>22</v>
      </c>
      <c r="B3" s="79"/>
      <c r="C3" s="79" t="s">
        <v>4</v>
      </c>
      <c r="D3" s="79" t="s">
        <v>6</v>
      </c>
      <c r="E3" s="79" t="s">
        <v>23</v>
      </c>
      <c r="F3" s="102" t="s">
        <v>370</v>
      </c>
    </row>
    <row r="4" s="95" customFormat="1" spans="1:6">
      <c r="A4" s="81" t="s">
        <v>25</v>
      </c>
      <c r="B4" s="79" t="s">
        <v>3</v>
      </c>
      <c r="C4" s="79"/>
      <c r="D4" s="79"/>
      <c r="E4" s="80"/>
      <c r="F4" s="103"/>
    </row>
    <row r="5" s="95" customFormat="1" ht="30" customHeight="1" spans="1:6">
      <c r="A5" s="104">
        <v>223</v>
      </c>
      <c r="B5" s="104" t="s">
        <v>408</v>
      </c>
      <c r="C5" s="105"/>
      <c r="D5" s="106"/>
      <c r="E5" s="105"/>
      <c r="F5" s="105"/>
    </row>
    <row r="6" s="95" customFormat="1" ht="30" customHeight="1" spans="1:6">
      <c r="A6" s="104">
        <v>22301</v>
      </c>
      <c r="B6" s="104" t="s">
        <v>409</v>
      </c>
      <c r="C6" s="105"/>
      <c r="D6" s="106"/>
      <c r="E6" s="105"/>
      <c r="F6" s="105"/>
    </row>
    <row r="7" s="95" customFormat="1" ht="30" customHeight="1" spans="1:6">
      <c r="A7" s="104">
        <v>2230101</v>
      </c>
      <c r="B7" s="104" t="s">
        <v>410</v>
      </c>
      <c r="C7" s="105"/>
      <c r="D7" s="106"/>
      <c r="E7" s="105"/>
      <c r="F7" s="105"/>
    </row>
    <row r="8" s="95" customFormat="1" ht="30" customHeight="1" spans="1:6">
      <c r="A8" s="104">
        <v>2230107</v>
      </c>
      <c r="B8" s="104" t="s">
        <v>411</v>
      </c>
      <c r="C8" s="105"/>
      <c r="D8" s="106"/>
      <c r="E8" s="105"/>
      <c r="F8" s="105"/>
    </row>
    <row r="9" s="95" customFormat="1" ht="30" customHeight="1" spans="1:6">
      <c r="A9" s="79" t="s">
        <v>412</v>
      </c>
      <c r="B9" s="79"/>
      <c r="C9" s="105"/>
      <c r="D9" s="79"/>
      <c r="E9" s="105"/>
      <c r="F9" s="105"/>
    </row>
    <row r="10" ht="27.75" spans="1:1">
      <c r="A10" s="107"/>
    </row>
    <row r="11" ht="18.75" spans="1:1">
      <c r="A11" s="108" t="s">
        <v>379</v>
      </c>
    </row>
  </sheetData>
  <mergeCells count="8">
    <mergeCell ref="A1:F1"/>
    <mergeCell ref="D2:E2"/>
    <mergeCell ref="A3:B3"/>
    <mergeCell ref="A9:B9"/>
    <mergeCell ref="C3:C4"/>
    <mergeCell ref="D3:D4"/>
    <mergeCell ref="E3:E4"/>
    <mergeCell ref="F3:F4"/>
  </mergeCells>
  <pageMargins left="0.7" right="0.7" top="0.75" bottom="0.75" header="0.3" footer="0.3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H29"/>
  <sheetViews>
    <sheetView workbookViewId="0">
      <selection activeCell="A1" sqref="A1:F1"/>
    </sheetView>
  </sheetViews>
  <sheetFormatPr defaultColWidth="9" defaultRowHeight="12.75"/>
  <cols>
    <col min="1" max="1" width="11.7" style="76" customWidth="1"/>
    <col min="2" max="2" width="38.3" style="73" customWidth="1"/>
    <col min="3" max="5" width="13.7" style="73" customWidth="1"/>
    <col min="6" max="6" width="13.7" style="75" customWidth="1"/>
    <col min="7" max="16384" width="9" style="73"/>
  </cols>
  <sheetData>
    <row r="1" s="72" customFormat="1" ht="42.9" customHeight="1" spans="1:6">
      <c r="A1" s="49" t="s">
        <v>413</v>
      </c>
      <c r="B1" s="49"/>
      <c r="C1" s="49"/>
      <c r="D1" s="49"/>
      <c r="E1" s="49"/>
      <c r="F1" s="49"/>
    </row>
    <row r="2" s="73" customFormat="1" ht="18.9" customHeight="1" spans="1:6">
      <c r="A2" s="76"/>
      <c r="B2" s="77"/>
      <c r="C2" s="77"/>
      <c r="D2" s="77"/>
      <c r="E2" s="77"/>
      <c r="F2" s="78" t="s">
        <v>2</v>
      </c>
    </row>
    <row r="3" s="74" customFormat="1" ht="27" customHeight="1" spans="1:242">
      <c r="A3" s="79" t="s">
        <v>22</v>
      </c>
      <c r="B3" s="80"/>
      <c r="C3" s="79" t="s">
        <v>414</v>
      </c>
      <c r="D3" s="79" t="s">
        <v>415</v>
      </c>
      <c r="E3" s="79" t="s">
        <v>6</v>
      </c>
      <c r="F3" s="79" t="s">
        <v>7</v>
      </c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3"/>
      <c r="AD3" s="73"/>
      <c r="AE3" s="73"/>
      <c r="AF3" s="73"/>
      <c r="AG3" s="73"/>
      <c r="AH3" s="73"/>
      <c r="AI3" s="73"/>
      <c r="AJ3" s="73"/>
      <c r="AK3" s="73"/>
      <c r="AL3" s="73"/>
      <c r="AM3" s="73"/>
      <c r="AN3" s="73"/>
      <c r="AO3" s="73"/>
      <c r="AP3" s="73"/>
      <c r="AQ3" s="73"/>
      <c r="AR3" s="73"/>
      <c r="AS3" s="73"/>
      <c r="AT3" s="73"/>
      <c r="AU3" s="73"/>
      <c r="AV3" s="73"/>
      <c r="AW3" s="73"/>
      <c r="AX3" s="73"/>
      <c r="AY3" s="73"/>
      <c r="AZ3" s="73"/>
      <c r="BA3" s="73"/>
      <c r="BB3" s="73"/>
      <c r="BC3" s="73"/>
      <c r="BD3" s="73"/>
      <c r="BE3" s="73"/>
      <c r="BF3" s="73"/>
      <c r="BG3" s="73"/>
      <c r="BH3" s="73"/>
      <c r="BI3" s="73"/>
      <c r="BJ3" s="73"/>
      <c r="BK3" s="73"/>
      <c r="BL3" s="73"/>
      <c r="BM3" s="73"/>
      <c r="BN3" s="73"/>
      <c r="BO3" s="73"/>
      <c r="BP3" s="73"/>
      <c r="BQ3" s="73"/>
      <c r="BR3" s="73"/>
      <c r="BS3" s="73"/>
      <c r="BT3" s="73"/>
      <c r="BU3" s="73"/>
      <c r="BV3" s="73"/>
      <c r="BW3" s="73"/>
      <c r="BX3" s="73"/>
      <c r="BY3" s="73"/>
      <c r="BZ3" s="73"/>
      <c r="CA3" s="73"/>
      <c r="CB3" s="73"/>
      <c r="CC3" s="73"/>
      <c r="CD3" s="73"/>
      <c r="CE3" s="73"/>
      <c r="CF3" s="73"/>
      <c r="CG3" s="73"/>
      <c r="CH3" s="73"/>
      <c r="CI3" s="73"/>
      <c r="CJ3" s="73"/>
      <c r="CK3" s="73"/>
      <c r="CL3" s="73"/>
      <c r="CM3" s="73"/>
      <c r="CN3" s="73"/>
      <c r="CO3" s="73"/>
      <c r="CP3" s="73"/>
      <c r="CQ3" s="73"/>
      <c r="CR3" s="73"/>
      <c r="CS3" s="73"/>
      <c r="CT3" s="73"/>
      <c r="CU3" s="73"/>
      <c r="CV3" s="73"/>
      <c r="CW3" s="73"/>
      <c r="CX3" s="73"/>
      <c r="CY3" s="73"/>
      <c r="CZ3" s="73"/>
      <c r="DA3" s="73"/>
      <c r="DB3" s="73"/>
      <c r="DC3" s="73"/>
      <c r="DD3" s="73"/>
      <c r="DE3" s="73"/>
      <c r="DF3" s="73"/>
      <c r="DG3" s="73"/>
      <c r="DH3" s="73"/>
      <c r="DI3" s="73"/>
      <c r="DJ3" s="73"/>
      <c r="DK3" s="73"/>
      <c r="DL3" s="73"/>
      <c r="DM3" s="73"/>
      <c r="DN3" s="73"/>
      <c r="DO3" s="73"/>
      <c r="DP3" s="73"/>
      <c r="DQ3" s="73"/>
      <c r="DR3" s="73"/>
      <c r="DS3" s="73"/>
      <c r="DT3" s="73"/>
      <c r="DU3" s="73"/>
      <c r="DV3" s="73"/>
      <c r="DW3" s="73"/>
      <c r="DX3" s="73"/>
      <c r="DY3" s="73"/>
      <c r="DZ3" s="73"/>
      <c r="EA3" s="73"/>
      <c r="EB3" s="73"/>
      <c r="EC3" s="73"/>
      <c r="ED3" s="73"/>
      <c r="EE3" s="73"/>
      <c r="EF3" s="73"/>
      <c r="EG3" s="73"/>
      <c r="EH3" s="73"/>
      <c r="EI3" s="73"/>
      <c r="EJ3" s="73"/>
      <c r="EK3" s="73"/>
      <c r="EL3" s="73"/>
      <c r="EM3" s="73"/>
      <c r="EN3" s="73"/>
      <c r="EO3" s="73"/>
      <c r="EP3" s="73"/>
      <c r="EQ3" s="73"/>
      <c r="ER3" s="73"/>
      <c r="ES3" s="73"/>
      <c r="ET3" s="73"/>
      <c r="EU3" s="73"/>
      <c r="EV3" s="73"/>
      <c r="EW3" s="73"/>
      <c r="EX3" s="73"/>
      <c r="EY3" s="73"/>
      <c r="EZ3" s="73"/>
      <c r="FA3" s="73"/>
      <c r="FB3" s="73"/>
      <c r="FC3" s="73"/>
      <c r="FD3" s="73"/>
      <c r="FE3" s="73"/>
      <c r="FF3" s="73"/>
      <c r="FG3" s="73"/>
      <c r="FH3" s="73"/>
      <c r="FI3" s="73"/>
      <c r="FJ3" s="73"/>
      <c r="FK3" s="73"/>
      <c r="FL3" s="73"/>
      <c r="FM3" s="73"/>
      <c r="FN3" s="73"/>
      <c r="FO3" s="73"/>
      <c r="FP3" s="73"/>
      <c r="FQ3" s="73"/>
      <c r="FR3" s="73"/>
      <c r="FS3" s="73"/>
      <c r="FT3" s="73"/>
      <c r="FU3" s="73"/>
      <c r="FV3" s="73"/>
      <c r="FW3" s="73"/>
      <c r="FX3" s="73"/>
      <c r="FY3" s="73"/>
      <c r="FZ3" s="73"/>
      <c r="GA3" s="73"/>
      <c r="GB3" s="73"/>
      <c r="GC3" s="73"/>
      <c r="GD3" s="73"/>
      <c r="GE3" s="73"/>
      <c r="GF3" s="73"/>
      <c r="GG3" s="73"/>
      <c r="GH3" s="73"/>
      <c r="GI3" s="73"/>
      <c r="GJ3" s="73"/>
      <c r="GK3" s="73"/>
      <c r="GL3" s="73"/>
      <c r="GM3" s="73"/>
      <c r="GN3" s="73"/>
      <c r="GO3" s="73"/>
      <c r="GP3" s="73"/>
      <c r="GQ3" s="73"/>
      <c r="GR3" s="73"/>
      <c r="GS3" s="73"/>
      <c r="GT3" s="73"/>
      <c r="GU3" s="73"/>
      <c r="GV3" s="73"/>
      <c r="GW3" s="73"/>
      <c r="GX3" s="73"/>
      <c r="GY3" s="73"/>
      <c r="GZ3" s="73"/>
      <c r="HA3" s="73"/>
      <c r="HB3" s="73"/>
      <c r="HC3" s="73"/>
      <c r="HD3" s="73"/>
      <c r="HE3" s="73"/>
      <c r="HF3" s="73"/>
      <c r="HG3" s="73"/>
      <c r="HH3" s="73"/>
      <c r="HI3" s="73"/>
      <c r="HJ3" s="73"/>
      <c r="HK3" s="73"/>
      <c r="HL3" s="73"/>
      <c r="HM3" s="73"/>
      <c r="HN3" s="73"/>
      <c r="HO3" s="73"/>
      <c r="HP3" s="73"/>
      <c r="HQ3" s="73"/>
      <c r="HR3" s="73"/>
      <c r="HS3" s="73"/>
      <c r="HT3" s="73"/>
      <c r="HU3" s="73"/>
      <c r="HV3" s="73"/>
      <c r="HW3" s="73"/>
      <c r="HX3" s="73"/>
      <c r="HY3" s="73"/>
      <c r="HZ3" s="73"/>
      <c r="IA3" s="73"/>
      <c r="IB3" s="73"/>
      <c r="IC3" s="73"/>
      <c r="ID3" s="73"/>
      <c r="IE3" s="73"/>
      <c r="IF3" s="73"/>
      <c r="IG3" s="73"/>
      <c r="IH3" s="73"/>
    </row>
    <row r="4" s="74" customFormat="1" ht="14.25" spans="1:242">
      <c r="A4" s="81" t="s">
        <v>25</v>
      </c>
      <c r="B4" s="79" t="s">
        <v>3</v>
      </c>
      <c r="C4" s="80"/>
      <c r="D4" s="80"/>
      <c r="E4" s="80"/>
      <c r="F4" s="80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3"/>
      <c r="AM4" s="73"/>
      <c r="AN4" s="73"/>
      <c r="AO4" s="73"/>
      <c r="AP4" s="73"/>
      <c r="AQ4" s="73"/>
      <c r="AR4" s="73"/>
      <c r="AS4" s="73"/>
      <c r="AT4" s="73"/>
      <c r="AU4" s="73"/>
      <c r="AV4" s="73"/>
      <c r="AW4" s="73"/>
      <c r="AX4" s="73"/>
      <c r="AY4" s="73"/>
      <c r="AZ4" s="73"/>
      <c r="BA4" s="73"/>
      <c r="BB4" s="73"/>
      <c r="BC4" s="73"/>
      <c r="BD4" s="73"/>
      <c r="BE4" s="73"/>
      <c r="BF4" s="73"/>
      <c r="BG4" s="73"/>
      <c r="BH4" s="73"/>
      <c r="BI4" s="73"/>
      <c r="BJ4" s="73"/>
      <c r="BK4" s="73"/>
      <c r="BL4" s="73"/>
      <c r="BM4" s="73"/>
      <c r="BN4" s="73"/>
      <c r="BO4" s="73"/>
      <c r="BP4" s="73"/>
      <c r="BQ4" s="73"/>
      <c r="BR4" s="73"/>
      <c r="BS4" s="73"/>
      <c r="BT4" s="73"/>
      <c r="BU4" s="73"/>
      <c r="BV4" s="73"/>
      <c r="BW4" s="73"/>
      <c r="BX4" s="73"/>
      <c r="BY4" s="73"/>
      <c r="BZ4" s="73"/>
      <c r="CA4" s="73"/>
      <c r="CB4" s="73"/>
      <c r="CC4" s="73"/>
      <c r="CD4" s="73"/>
      <c r="CE4" s="73"/>
      <c r="CF4" s="73"/>
      <c r="CG4" s="73"/>
      <c r="CH4" s="73"/>
      <c r="CI4" s="73"/>
      <c r="CJ4" s="73"/>
      <c r="CK4" s="73"/>
      <c r="CL4" s="73"/>
      <c r="CM4" s="73"/>
      <c r="CN4" s="73"/>
      <c r="CO4" s="73"/>
      <c r="CP4" s="73"/>
      <c r="CQ4" s="73"/>
      <c r="CR4" s="73"/>
      <c r="CS4" s="73"/>
      <c r="CT4" s="73"/>
      <c r="CU4" s="73"/>
      <c r="CV4" s="73"/>
      <c r="CW4" s="73"/>
      <c r="CX4" s="73"/>
      <c r="CY4" s="73"/>
      <c r="CZ4" s="73"/>
      <c r="DA4" s="73"/>
      <c r="DB4" s="73"/>
      <c r="DC4" s="73"/>
      <c r="DD4" s="73"/>
      <c r="DE4" s="73"/>
      <c r="DF4" s="73"/>
      <c r="DG4" s="73"/>
      <c r="DH4" s="73"/>
      <c r="DI4" s="73"/>
      <c r="DJ4" s="73"/>
      <c r="DK4" s="73"/>
      <c r="DL4" s="73"/>
      <c r="DM4" s="73"/>
      <c r="DN4" s="73"/>
      <c r="DO4" s="73"/>
      <c r="DP4" s="73"/>
      <c r="DQ4" s="73"/>
      <c r="DR4" s="73"/>
      <c r="DS4" s="73"/>
      <c r="DT4" s="73"/>
      <c r="DU4" s="73"/>
      <c r="DV4" s="73"/>
      <c r="DW4" s="73"/>
      <c r="DX4" s="73"/>
      <c r="DY4" s="73"/>
      <c r="DZ4" s="73"/>
      <c r="EA4" s="73"/>
      <c r="EB4" s="73"/>
      <c r="EC4" s="73"/>
      <c r="ED4" s="73"/>
      <c r="EE4" s="73"/>
      <c r="EF4" s="73"/>
      <c r="EG4" s="73"/>
      <c r="EH4" s="73"/>
      <c r="EI4" s="73"/>
      <c r="EJ4" s="73"/>
      <c r="EK4" s="73"/>
      <c r="EL4" s="73"/>
      <c r="EM4" s="73"/>
      <c r="EN4" s="73"/>
      <c r="EO4" s="73"/>
      <c r="EP4" s="73"/>
      <c r="EQ4" s="73"/>
      <c r="ER4" s="73"/>
      <c r="ES4" s="73"/>
      <c r="ET4" s="73"/>
      <c r="EU4" s="73"/>
      <c r="EV4" s="73"/>
      <c r="EW4" s="73"/>
      <c r="EX4" s="73"/>
      <c r="EY4" s="73"/>
      <c r="EZ4" s="73"/>
      <c r="FA4" s="73"/>
      <c r="FB4" s="73"/>
      <c r="FC4" s="73"/>
      <c r="FD4" s="73"/>
      <c r="FE4" s="73"/>
      <c r="FF4" s="73"/>
      <c r="FG4" s="73"/>
      <c r="FH4" s="73"/>
      <c r="FI4" s="73"/>
      <c r="FJ4" s="73"/>
      <c r="FK4" s="73"/>
      <c r="FL4" s="73"/>
      <c r="FM4" s="73"/>
      <c r="FN4" s="73"/>
      <c r="FO4" s="73"/>
      <c r="FP4" s="73"/>
      <c r="FQ4" s="73"/>
      <c r="FR4" s="73"/>
      <c r="FS4" s="73"/>
      <c r="FT4" s="73"/>
      <c r="FU4" s="73"/>
      <c r="FV4" s="73"/>
      <c r="FW4" s="73"/>
      <c r="FX4" s="73"/>
      <c r="FY4" s="73"/>
      <c r="FZ4" s="73"/>
      <c r="GA4" s="73"/>
      <c r="GB4" s="73"/>
      <c r="GC4" s="73"/>
      <c r="GD4" s="73"/>
      <c r="GE4" s="73"/>
      <c r="GF4" s="73"/>
      <c r="GG4" s="73"/>
      <c r="GH4" s="73"/>
      <c r="GI4" s="73"/>
      <c r="GJ4" s="73"/>
      <c r="GK4" s="73"/>
      <c r="GL4" s="73"/>
      <c r="GM4" s="73"/>
      <c r="GN4" s="73"/>
      <c r="GO4" s="73"/>
      <c r="GP4" s="73"/>
      <c r="GQ4" s="73"/>
      <c r="GR4" s="73"/>
      <c r="GS4" s="73"/>
      <c r="GT4" s="73"/>
      <c r="GU4" s="73"/>
      <c r="GV4" s="73"/>
      <c r="GW4" s="73"/>
      <c r="GX4" s="73"/>
      <c r="GY4" s="73"/>
      <c r="GZ4" s="73"/>
      <c r="HA4" s="73"/>
      <c r="HB4" s="73"/>
      <c r="HC4" s="73"/>
      <c r="HD4" s="73"/>
      <c r="HE4" s="73"/>
      <c r="HF4" s="73"/>
      <c r="HG4" s="73"/>
      <c r="HH4" s="73"/>
      <c r="HI4" s="73"/>
      <c r="HJ4" s="73"/>
      <c r="HK4" s="73"/>
      <c r="HL4" s="73"/>
      <c r="HM4" s="73"/>
      <c r="HN4" s="73"/>
      <c r="HO4" s="73"/>
      <c r="HP4" s="73"/>
      <c r="HQ4" s="73"/>
      <c r="HR4" s="73"/>
      <c r="HS4" s="73"/>
      <c r="HT4" s="73"/>
      <c r="HU4" s="73"/>
      <c r="HV4" s="73"/>
      <c r="HW4" s="73"/>
      <c r="HX4" s="73"/>
      <c r="HY4" s="73"/>
      <c r="HZ4" s="73"/>
      <c r="IA4" s="73"/>
      <c r="IB4" s="73"/>
      <c r="IC4" s="73"/>
      <c r="ID4" s="73"/>
      <c r="IE4" s="73"/>
      <c r="IF4" s="73"/>
      <c r="IG4" s="73"/>
      <c r="IH4" s="73"/>
    </row>
    <row r="5" s="74" customFormat="1" ht="18" customHeight="1" spans="1:242">
      <c r="A5" s="82">
        <v>223</v>
      </c>
      <c r="B5" s="83" t="s">
        <v>408</v>
      </c>
      <c r="C5" s="84">
        <f>C6+C16+C26</f>
        <v>0</v>
      </c>
      <c r="D5" s="84">
        <f>D6+D16+D26</f>
        <v>0</v>
      </c>
      <c r="E5" s="84">
        <f>E6+E16+E26</f>
        <v>0</v>
      </c>
      <c r="F5" s="85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3"/>
      <c r="AI5" s="73"/>
      <c r="AJ5" s="73"/>
      <c r="AK5" s="73"/>
      <c r="AL5" s="73"/>
      <c r="AM5" s="73"/>
      <c r="AN5" s="73"/>
      <c r="AO5" s="73"/>
      <c r="AP5" s="73"/>
      <c r="AQ5" s="73"/>
      <c r="AR5" s="73"/>
      <c r="AS5" s="73"/>
      <c r="AT5" s="73"/>
      <c r="AU5" s="73"/>
      <c r="AV5" s="73"/>
      <c r="AW5" s="73"/>
      <c r="AX5" s="73"/>
      <c r="AY5" s="73"/>
      <c r="AZ5" s="73"/>
      <c r="BA5" s="73"/>
      <c r="BB5" s="73"/>
      <c r="BC5" s="73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3"/>
      <c r="BP5" s="73"/>
      <c r="BQ5" s="73"/>
      <c r="BR5" s="73"/>
      <c r="BS5" s="73"/>
      <c r="BT5" s="73"/>
      <c r="BU5" s="73"/>
      <c r="BV5" s="73"/>
      <c r="BW5" s="73"/>
      <c r="BX5" s="73"/>
      <c r="BY5" s="73"/>
      <c r="BZ5" s="73"/>
      <c r="CA5" s="73"/>
      <c r="CB5" s="73"/>
      <c r="CC5" s="73"/>
      <c r="CD5" s="73"/>
      <c r="CE5" s="73"/>
      <c r="CF5" s="73"/>
      <c r="CG5" s="73"/>
      <c r="CH5" s="73"/>
      <c r="CI5" s="73"/>
      <c r="CJ5" s="73"/>
      <c r="CK5" s="73"/>
      <c r="CL5" s="73"/>
      <c r="CM5" s="73"/>
      <c r="CN5" s="73"/>
      <c r="CO5" s="73"/>
      <c r="CP5" s="73"/>
      <c r="CQ5" s="73"/>
      <c r="CR5" s="73"/>
      <c r="CS5" s="73"/>
      <c r="CT5" s="73"/>
      <c r="CU5" s="73"/>
      <c r="CV5" s="73"/>
      <c r="CW5" s="73"/>
      <c r="CX5" s="73"/>
      <c r="CY5" s="73"/>
      <c r="CZ5" s="73"/>
      <c r="DA5" s="73"/>
      <c r="DB5" s="73"/>
      <c r="DC5" s="73"/>
      <c r="DD5" s="73"/>
      <c r="DE5" s="73"/>
      <c r="DF5" s="73"/>
      <c r="DG5" s="73"/>
      <c r="DH5" s="73"/>
      <c r="DI5" s="73"/>
      <c r="DJ5" s="73"/>
      <c r="DK5" s="73"/>
      <c r="DL5" s="73"/>
      <c r="DM5" s="73"/>
      <c r="DN5" s="73"/>
      <c r="DO5" s="73"/>
      <c r="DP5" s="73"/>
      <c r="DQ5" s="73"/>
      <c r="DR5" s="73"/>
      <c r="DS5" s="73"/>
      <c r="DT5" s="73"/>
      <c r="DU5" s="73"/>
      <c r="DV5" s="73"/>
      <c r="DW5" s="73"/>
      <c r="DX5" s="73"/>
      <c r="DY5" s="73"/>
      <c r="DZ5" s="73"/>
      <c r="EA5" s="73"/>
      <c r="EB5" s="73"/>
      <c r="EC5" s="73"/>
      <c r="ED5" s="73"/>
      <c r="EE5" s="73"/>
      <c r="EF5" s="73"/>
      <c r="EG5" s="73"/>
      <c r="EH5" s="73"/>
      <c r="EI5" s="73"/>
      <c r="EJ5" s="73"/>
      <c r="EK5" s="73"/>
      <c r="EL5" s="73"/>
      <c r="EM5" s="73"/>
      <c r="EN5" s="73"/>
      <c r="EO5" s="73"/>
      <c r="EP5" s="73"/>
      <c r="EQ5" s="73"/>
      <c r="ER5" s="73"/>
      <c r="ES5" s="73"/>
      <c r="ET5" s="73"/>
      <c r="EU5" s="73"/>
      <c r="EV5" s="73"/>
      <c r="EW5" s="73"/>
      <c r="EX5" s="73"/>
      <c r="EY5" s="73"/>
      <c r="EZ5" s="73"/>
      <c r="FA5" s="73"/>
      <c r="FB5" s="73"/>
      <c r="FC5" s="73"/>
      <c r="FD5" s="73"/>
      <c r="FE5" s="73"/>
      <c r="FF5" s="73"/>
      <c r="FG5" s="73"/>
      <c r="FH5" s="73"/>
      <c r="FI5" s="73"/>
      <c r="FJ5" s="73"/>
      <c r="FK5" s="73"/>
      <c r="FL5" s="73"/>
      <c r="FM5" s="73"/>
      <c r="FN5" s="73"/>
      <c r="FO5" s="73"/>
      <c r="FP5" s="73"/>
      <c r="FQ5" s="73"/>
      <c r="FR5" s="73"/>
      <c r="FS5" s="73"/>
      <c r="FT5" s="73"/>
      <c r="FU5" s="73"/>
      <c r="FV5" s="73"/>
      <c r="FW5" s="73"/>
      <c r="FX5" s="73"/>
      <c r="FY5" s="73"/>
      <c r="FZ5" s="73"/>
      <c r="GA5" s="73"/>
      <c r="GB5" s="73"/>
      <c r="GC5" s="73"/>
      <c r="GD5" s="73"/>
      <c r="GE5" s="73"/>
      <c r="GF5" s="73"/>
      <c r="GG5" s="73"/>
      <c r="GH5" s="73"/>
      <c r="GI5" s="73"/>
      <c r="GJ5" s="73"/>
      <c r="GK5" s="73"/>
      <c r="GL5" s="73"/>
      <c r="GM5" s="73"/>
      <c r="GN5" s="73"/>
      <c r="GO5" s="73"/>
      <c r="GP5" s="73"/>
      <c r="GQ5" s="73"/>
      <c r="GR5" s="73"/>
      <c r="GS5" s="73"/>
      <c r="GT5" s="73"/>
      <c r="GU5" s="73"/>
      <c r="GV5" s="73"/>
      <c r="GW5" s="73"/>
      <c r="GX5" s="73"/>
      <c r="GY5" s="73"/>
      <c r="GZ5" s="73"/>
      <c r="HA5" s="73"/>
      <c r="HB5" s="73"/>
      <c r="HC5" s="73"/>
      <c r="HD5" s="73"/>
      <c r="HE5" s="73"/>
      <c r="HF5" s="73"/>
      <c r="HG5" s="73"/>
      <c r="HH5" s="73"/>
      <c r="HI5" s="73"/>
      <c r="HJ5" s="73"/>
      <c r="HK5" s="73"/>
      <c r="HL5" s="73"/>
      <c r="HM5" s="73"/>
      <c r="HN5" s="73"/>
      <c r="HO5" s="73"/>
      <c r="HP5" s="73"/>
      <c r="HQ5" s="73"/>
      <c r="HR5" s="73"/>
      <c r="HS5" s="73"/>
      <c r="HT5" s="73"/>
      <c r="HU5" s="73"/>
      <c r="HV5" s="73"/>
      <c r="HW5" s="73"/>
      <c r="HX5" s="73"/>
      <c r="HY5" s="73"/>
      <c r="HZ5" s="73"/>
      <c r="IA5" s="73"/>
      <c r="IB5" s="73"/>
      <c r="IC5" s="73"/>
      <c r="ID5" s="73"/>
      <c r="IE5" s="73"/>
      <c r="IF5" s="73"/>
      <c r="IG5" s="73"/>
      <c r="IH5" s="73"/>
    </row>
    <row r="6" s="73" customFormat="1" ht="22.2" customHeight="1" spans="1:6">
      <c r="A6" s="82">
        <v>22301</v>
      </c>
      <c r="B6" s="83" t="s">
        <v>416</v>
      </c>
      <c r="C6" s="86">
        <v>0</v>
      </c>
      <c r="D6" s="86">
        <f>SUM(D7:D15)</f>
        <v>0</v>
      </c>
      <c r="E6" s="86">
        <v>0</v>
      </c>
      <c r="F6" s="85"/>
    </row>
    <row r="7" s="73" customFormat="1" ht="22.2" customHeight="1" spans="1:6">
      <c r="A7" s="87">
        <v>2230101</v>
      </c>
      <c r="B7" s="88" t="s">
        <v>417</v>
      </c>
      <c r="C7" s="89"/>
      <c r="D7" s="89"/>
      <c r="E7" s="89"/>
      <c r="F7" s="90"/>
    </row>
    <row r="8" s="73" customFormat="1" ht="22.2" customHeight="1" spans="1:6">
      <c r="A8" s="87">
        <v>2230102</v>
      </c>
      <c r="B8" s="88" t="s">
        <v>418</v>
      </c>
      <c r="C8" s="89"/>
      <c r="D8" s="89"/>
      <c r="E8" s="89"/>
      <c r="F8" s="90"/>
    </row>
    <row r="9" s="73" customFormat="1" ht="22.2" customHeight="1" spans="1:6">
      <c r="A9" s="87">
        <v>2230103</v>
      </c>
      <c r="B9" s="88" t="s">
        <v>419</v>
      </c>
      <c r="C9" s="89"/>
      <c r="D9" s="89"/>
      <c r="E9" s="89"/>
      <c r="F9" s="90"/>
    </row>
    <row r="10" s="73" customFormat="1" ht="22.2" customHeight="1" spans="1:6">
      <c r="A10" s="87">
        <v>2230104</v>
      </c>
      <c r="B10" s="88" t="s">
        <v>420</v>
      </c>
      <c r="C10" s="89"/>
      <c r="D10" s="89"/>
      <c r="E10" s="89"/>
      <c r="F10" s="90"/>
    </row>
    <row r="11" s="73" customFormat="1" ht="22.2" customHeight="1" spans="1:6">
      <c r="A11" s="87">
        <v>2230105</v>
      </c>
      <c r="B11" s="88" t="s">
        <v>421</v>
      </c>
      <c r="C11" s="89"/>
      <c r="D11" s="89"/>
      <c r="E11" s="89"/>
      <c r="F11" s="90"/>
    </row>
    <row r="12" s="73" customFormat="1" ht="22.2" customHeight="1" spans="1:6">
      <c r="A12" s="87">
        <v>2230106</v>
      </c>
      <c r="B12" s="88" t="s">
        <v>422</v>
      </c>
      <c r="C12" s="89"/>
      <c r="D12" s="89"/>
      <c r="E12" s="89"/>
      <c r="F12" s="90"/>
    </row>
    <row r="13" s="73" customFormat="1" ht="22.2" customHeight="1" spans="1:6">
      <c r="A13" s="87">
        <v>2230107</v>
      </c>
      <c r="B13" s="88" t="s">
        <v>423</v>
      </c>
      <c r="C13" s="89"/>
      <c r="D13" s="89"/>
      <c r="E13" s="89"/>
      <c r="F13" s="90"/>
    </row>
    <row r="14" s="73" customFormat="1" ht="22.2" customHeight="1" spans="1:6">
      <c r="A14" s="87">
        <v>2230108</v>
      </c>
      <c r="B14" s="88" t="s">
        <v>424</v>
      </c>
      <c r="C14" s="89"/>
      <c r="D14" s="89"/>
      <c r="E14" s="89"/>
      <c r="F14" s="90"/>
    </row>
    <row r="15" s="73" customFormat="1" ht="22.2" customHeight="1" spans="1:6">
      <c r="A15" s="87">
        <v>2230199</v>
      </c>
      <c r="B15" s="88" t="s">
        <v>425</v>
      </c>
      <c r="C15" s="89"/>
      <c r="D15" s="89"/>
      <c r="E15" s="89"/>
      <c r="F15" s="90"/>
    </row>
    <row r="16" s="73" customFormat="1" ht="22.2" customHeight="1" spans="1:6">
      <c r="A16" s="82">
        <v>22302</v>
      </c>
      <c r="B16" s="83" t="s">
        <v>426</v>
      </c>
      <c r="C16" s="89">
        <f>C17</f>
        <v>0</v>
      </c>
      <c r="D16" s="89">
        <f>D17</f>
        <v>0</v>
      </c>
      <c r="E16" s="89">
        <f>E17</f>
        <v>0</v>
      </c>
      <c r="F16" s="90"/>
    </row>
    <row r="17" s="75" customFormat="1" ht="22.2" customHeight="1" spans="1:6">
      <c r="A17" s="87">
        <v>2230201</v>
      </c>
      <c r="B17" s="88" t="s">
        <v>427</v>
      </c>
      <c r="C17" s="89"/>
      <c r="D17" s="89"/>
      <c r="E17" s="89"/>
      <c r="F17" s="90"/>
    </row>
    <row r="18" s="73" customFormat="1" ht="22.2" customHeight="1" spans="1:6">
      <c r="A18" s="87">
        <v>2230202</v>
      </c>
      <c r="B18" s="91" t="s">
        <v>428</v>
      </c>
      <c r="C18" s="89"/>
      <c r="D18" s="89"/>
      <c r="E18" s="89"/>
      <c r="F18" s="90"/>
    </row>
    <row r="19" s="73" customFormat="1" ht="22.2" customHeight="1" spans="1:6">
      <c r="A19" s="87">
        <v>2230203</v>
      </c>
      <c r="B19" s="91" t="s">
        <v>429</v>
      </c>
      <c r="C19" s="89"/>
      <c r="D19" s="89"/>
      <c r="E19" s="89"/>
      <c r="F19" s="90"/>
    </row>
    <row r="20" s="73" customFormat="1" ht="22.2" customHeight="1" spans="1:6">
      <c r="A20" s="87">
        <v>2230204</v>
      </c>
      <c r="B20" s="91" t="s">
        <v>430</v>
      </c>
      <c r="C20" s="89"/>
      <c r="D20" s="89"/>
      <c r="E20" s="89"/>
      <c r="F20" s="90"/>
    </row>
    <row r="21" s="73" customFormat="1" ht="22.2" customHeight="1" spans="1:6">
      <c r="A21" s="87">
        <v>2230205</v>
      </c>
      <c r="B21" s="91" t="s">
        <v>431</v>
      </c>
      <c r="C21" s="89"/>
      <c r="D21" s="89"/>
      <c r="E21" s="89"/>
      <c r="F21" s="90"/>
    </row>
    <row r="22" s="73" customFormat="1" ht="22.2" customHeight="1" spans="1:6">
      <c r="A22" s="87">
        <v>2230206</v>
      </c>
      <c r="B22" s="91" t="s">
        <v>432</v>
      </c>
      <c r="C22" s="89"/>
      <c r="D22" s="89"/>
      <c r="E22" s="89"/>
      <c r="F22" s="90"/>
    </row>
    <row r="23" s="73" customFormat="1" ht="22.2" customHeight="1" spans="1:6">
      <c r="A23" s="87">
        <v>2230207</v>
      </c>
      <c r="B23" s="91" t="s">
        <v>433</v>
      </c>
      <c r="C23" s="89"/>
      <c r="D23" s="89"/>
      <c r="E23" s="89"/>
      <c r="F23" s="90"/>
    </row>
    <row r="24" s="73" customFormat="1" ht="22.2" customHeight="1" spans="1:6">
      <c r="A24" s="87">
        <v>2230299</v>
      </c>
      <c r="B24" s="91" t="s">
        <v>434</v>
      </c>
      <c r="C24" s="89"/>
      <c r="D24" s="89"/>
      <c r="E24" s="89"/>
      <c r="F24" s="90"/>
    </row>
    <row r="25" s="73" customFormat="1" ht="22.2" customHeight="1" spans="1:6">
      <c r="A25" s="87">
        <v>2230209</v>
      </c>
      <c r="B25" s="91" t="s">
        <v>435</v>
      </c>
      <c r="C25" s="89"/>
      <c r="D25" s="89"/>
      <c r="E25" s="89"/>
      <c r="F25" s="90"/>
    </row>
    <row r="26" s="73" customFormat="1" ht="22.2" customHeight="1" spans="1:6">
      <c r="A26" s="82">
        <v>22399</v>
      </c>
      <c r="B26" s="83" t="s">
        <v>436</v>
      </c>
      <c r="C26" s="86">
        <f>C27</f>
        <v>0</v>
      </c>
      <c r="D26" s="86">
        <f>D27</f>
        <v>0</v>
      </c>
      <c r="E26" s="86">
        <v>0</v>
      </c>
      <c r="F26" s="85"/>
    </row>
    <row r="27" s="73" customFormat="1" ht="22.2" customHeight="1" spans="1:6">
      <c r="A27" s="87">
        <v>2239901</v>
      </c>
      <c r="B27" s="91" t="s">
        <v>437</v>
      </c>
      <c r="C27" s="89"/>
      <c r="D27" s="89"/>
      <c r="E27" s="89"/>
      <c r="F27" s="90"/>
    </row>
    <row r="28" s="73" customFormat="1" ht="22.2" customHeight="1" spans="1:6">
      <c r="A28" s="92" t="s">
        <v>412</v>
      </c>
      <c r="B28" s="93"/>
      <c r="C28" s="86">
        <f>C6+C16+C26</f>
        <v>0</v>
      </c>
      <c r="D28" s="86">
        <f>D6+D16+D26</f>
        <v>0</v>
      </c>
      <c r="E28" s="86">
        <f>E6+E16+E26</f>
        <v>0</v>
      </c>
      <c r="F28" s="90" t="e">
        <f>E28/D28*100</f>
        <v>#DIV/0!</v>
      </c>
    </row>
    <row r="29" spans="5:5">
      <c r="E29" s="8" t="s">
        <v>438</v>
      </c>
    </row>
  </sheetData>
  <mergeCells count="7">
    <mergeCell ref="A1:F1"/>
    <mergeCell ref="A3:B3"/>
    <mergeCell ref="A28:B28"/>
    <mergeCell ref="C3:C4"/>
    <mergeCell ref="D3:D4"/>
    <mergeCell ref="E3:E4"/>
    <mergeCell ref="F3:F4"/>
  </mergeCells>
  <dataValidations count="1">
    <dataValidation type="whole" operator="between" allowBlank="1" showInputMessage="1" showErrorMessage="1" error="请输入整数！" sqref="C23 C25 C28:E28">
      <formula1>-100000000</formula1>
      <formula2>100000000</formula2>
    </dataValidation>
  </dataValidations>
  <pageMargins left="0.75" right="0.75" top="1" bottom="1" header="0.5" footer="0.5"/>
  <pageSetup paperSize="9" scale="77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7"/>
  <sheetViews>
    <sheetView topLeftCell="A38" workbookViewId="0">
      <selection activeCell="A1" sqref="A1:E1"/>
    </sheetView>
  </sheetViews>
  <sheetFormatPr defaultColWidth="9" defaultRowHeight="14.25" outlineLevelCol="4"/>
  <cols>
    <col min="1" max="1" width="9" style="1"/>
    <col min="2" max="2" width="33.25" style="1" customWidth="1"/>
    <col min="3" max="3" width="17.125" style="1" customWidth="1"/>
    <col min="4" max="4" width="12.625" style="1" customWidth="1"/>
    <col min="5" max="5" width="13.875" style="1" customWidth="1"/>
    <col min="6" max="16384" width="9" style="1"/>
  </cols>
  <sheetData>
    <row r="1" ht="24" customHeight="1" spans="1:5">
      <c r="A1" s="62" t="s">
        <v>439</v>
      </c>
      <c r="B1" s="62"/>
      <c r="C1" s="62"/>
      <c r="D1" s="62"/>
      <c r="E1" s="62"/>
    </row>
    <row r="2" spans="1:5">
      <c r="A2" s="63"/>
      <c r="B2" s="63"/>
      <c r="C2" s="63"/>
      <c r="D2" s="63"/>
      <c r="E2" s="64" t="s">
        <v>2</v>
      </c>
    </row>
    <row r="3" ht="24" spans="1:5">
      <c r="A3" s="38" t="s">
        <v>25</v>
      </c>
      <c r="B3" s="38" t="s">
        <v>3</v>
      </c>
      <c r="C3" s="38" t="s">
        <v>5</v>
      </c>
      <c r="D3" s="38" t="s">
        <v>6</v>
      </c>
      <c r="E3" s="38" t="s">
        <v>7</v>
      </c>
    </row>
    <row r="4" spans="1:5">
      <c r="A4" s="65">
        <v>102</v>
      </c>
      <c r="B4" s="40" t="s">
        <v>440</v>
      </c>
      <c r="C4" s="39"/>
      <c r="D4" s="39"/>
      <c r="E4" s="39"/>
    </row>
    <row r="5" spans="1:5">
      <c r="A5" s="65">
        <v>10201</v>
      </c>
      <c r="B5" s="66" t="s">
        <v>441</v>
      </c>
      <c r="C5" s="39"/>
      <c r="D5" s="39"/>
      <c r="E5" s="39"/>
    </row>
    <row r="6" spans="1:5">
      <c r="A6" s="46">
        <v>1020101</v>
      </c>
      <c r="B6" s="44" t="s">
        <v>442</v>
      </c>
      <c r="C6" s="39"/>
      <c r="D6" s="39"/>
      <c r="E6" s="39"/>
    </row>
    <row r="7" spans="1:5">
      <c r="A7" s="46">
        <v>1020102</v>
      </c>
      <c r="B7" s="44" t="s">
        <v>443</v>
      </c>
      <c r="C7" s="39"/>
      <c r="D7" s="39"/>
      <c r="E7" s="39"/>
    </row>
    <row r="8" spans="1:5">
      <c r="A8" s="46">
        <v>1020103</v>
      </c>
      <c r="B8" s="44" t="s">
        <v>444</v>
      </c>
      <c r="C8" s="39"/>
      <c r="D8" s="39"/>
      <c r="E8" s="39"/>
    </row>
    <row r="9" spans="1:5">
      <c r="A9" s="46">
        <v>1020104</v>
      </c>
      <c r="B9" s="44" t="s">
        <v>445</v>
      </c>
      <c r="C9" s="39"/>
      <c r="D9" s="39"/>
      <c r="E9" s="39"/>
    </row>
    <row r="10" spans="1:5">
      <c r="A10" s="46">
        <v>1020209</v>
      </c>
      <c r="B10" s="44" t="s">
        <v>446</v>
      </c>
      <c r="C10" s="39"/>
      <c r="D10" s="39"/>
      <c r="E10" s="39"/>
    </row>
    <row r="11" spans="1:5">
      <c r="A11" s="65">
        <v>10202</v>
      </c>
      <c r="B11" s="66" t="s">
        <v>447</v>
      </c>
      <c r="C11" s="39"/>
      <c r="D11" s="39"/>
      <c r="E11" s="39"/>
    </row>
    <row r="12" spans="1:5">
      <c r="A12" s="46">
        <v>1020201</v>
      </c>
      <c r="B12" s="44" t="s">
        <v>448</v>
      </c>
      <c r="C12" s="39"/>
      <c r="D12" s="39"/>
      <c r="E12" s="39"/>
    </row>
    <row r="13" spans="1:5">
      <c r="A13" s="46">
        <v>1020202</v>
      </c>
      <c r="B13" s="44" t="s">
        <v>449</v>
      </c>
      <c r="C13" s="39"/>
      <c r="D13" s="39"/>
      <c r="E13" s="39"/>
    </row>
    <row r="14" spans="1:5">
      <c r="A14" s="46">
        <v>1020203</v>
      </c>
      <c r="B14" s="44" t="s">
        <v>450</v>
      </c>
      <c r="C14" s="39"/>
      <c r="D14" s="39"/>
      <c r="E14" s="39"/>
    </row>
    <row r="15" spans="1:5">
      <c r="A15" s="46">
        <v>1020299</v>
      </c>
      <c r="B15" s="44" t="s">
        <v>451</v>
      </c>
      <c r="C15" s="39"/>
      <c r="D15" s="39"/>
      <c r="E15" s="39"/>
    </row>
    <row r="16" spans="1:5">
      <c r="A16" s="65">
        <v>10203</v>
      </c>
      <c r="B16" s="66" t="s">
        <v>452</v>
      </c>
      <c r="C16" s="39"/>
      <c r="D16" s="39"/>
      <c r="E16" s="39"/>
    </row>
    <row r="17" spans="1:5">
      <c r="A17" s="46">
        <v>1020301</v>
      </c>
      <c r="B17" s="44" t="s">
        <v>453</v>
      </c>
      <c r="C17" s="39"/>
      <c r="D17" s="39"/>
      <c r="E17" s="39"/>
    </row>
    <row r="18" spans="1:5">
      <c r="A18" s="46">
        <v>1020302</v>
      </c>
      <c r="B18" s="44" t="s">
        <v>454</v>
      </c>
      <c r="C18" s="39"/>
      <c r="D18" s="39"/>
      <c r="E18" s="39"/>
    </row>
    <row r="19" spans="1:5">
      <c r="A19" s="46">
        <v>1020303</v>
      </c>
      <c r="B19" s="44" t="s">
        <v>455</v>
      </c>
      <c r="C19" s="39"/>
      <c r="D19" s="39"/>
      <c r="E19" s="39"/>
    </row>
    <row r="20" spans="1:5">
      <c r="A20" s="46">
        <v>1020399</v>
      </c>
      <c r="B20" s="44" t="s">
        <v>456</v>
      </c>
      <c r="C20" s="39"/>
      <c r="D20" s="39"/>
      <c r="E20" s="39"/>
    </row>
    <row r="21" spans="1:5">
      <c r="A21" s="65">
        <v>10204</v>
      </c>
      <c r="B21" s="66" t="s">
        <v>457</v>
      </c>
      <c r="C21" s="39"/>
      <c r="D21" s="39"/>
      <c r="E21" s="39"/>
    </row>
    <row r="22" spans="1:5">
      <c r="A22" s="46">
        <v>1020401</v>
      </c>
      <c r="B22" s="44" t="s">
        <v>458</v>
      </c>
      <c r="C22" s="39"/>
      <c r="D22" s="39"/>
      <c r="E22" s="39"/>
    </row>
    <row r="23" spans="1:5">
      <c r="A23" s="46">
        <v>1020402</v>
      </c>
      <c r="B23" s="44" t="s">
        <v>459</v>
      </c>
      <c r="C23" s="39"/>
      <c r="D23" s="39"/>
      <c r="E23" s="39"/>
    </row>
    <row r="24" spans="1:5">
      <c r="A24" s="46">
        <v>1020403</v>
      </c>
      <c r="B24" s="44" t="s">
        <v>460</v>
      </c>
      <c r="C24" s="39"/>
      <c r="D24" s="39"/>
      <c r="E24" s="39"/>
    </row>
    <row r="25" spans="1:5">
      <c r="A25" s="46">
        <v>1020499</v>
      </c>
      <c r="B25" s="44" t="s">
        <v>461</v>
      </c>
      <c r="C25" s="39"/>
      <c r="D25" s="39"/>
      <c r="E25" s="39"/>
    </row>
    <row r="26" spans="1:5">
      <c r="A26" s="65">
        <v>10205</v>
      </c>
      <c r="B26" s="66" t="s">
        <v>462</v>
      </c>
      <c r="C26" s="39"/>
      <c r="D26" s="39"/>
      <c r="E26" s="39"/>
    </row>
    <row r="27" spans="1:5">
      <c r="A27" s="46">
        <v>1020501</v>
      </c>
      <c r="B27" s="44" t="s">
        <v>463</v>
      </c>
      <c r="C27" s="39"/>
      <c r="D27" s="39"/>
      <c r="E27" s="39"/>
    </row>
    <row r="28" spans="1:5">
      <c r="A28" s="46">
        <v>1020502</v>
      </c>
      <c r="B28" s="44" t="s">
        <v>464</v>
      </c>
      <c r="C28" s="39"/>
      <c r="D28" s="39"/>
      <c r="E28" s="39"/>
    </row>
    <row r="29" spans="1:5">
      <c r="A29" s="46">
        <v>1020503</v>
      </c>
      <c r="B29" s="44" t="s">
        <v>465</v>
      </c>
      <c r="C29" s="39"/>
      <c r="D29" s="39"/>
      <c r="E29" s="39"/>
    </row>
    <row r="30" spans="1:5">
      <c r="A30" s="46">
        <v>1020599</v>
      </c>
      <c r="B30" s="44" t="s">
        <v>466</v>
      </c>
      <c r="C30" s="39"/>
      <c r="D30" s="39"/>
      <c r="E30" s="39"/>
    </row>
    <row r="31" spans="1:5">
      <c r="A31" s="65">
        <v>10206</v>
      </c>
      <c r="B31" s="66" t="s">
        <v>467</v>
      </c>
      <c r="C31" s="39"/>
      <c r="D31" s="39"/>
      <c r="E31" s="39"/>
    </row>
    <row r="32" spans="1:5">
      <c r="A32" s="46">
        <v>1020601</v>
      </c>
      <c r="B32" s="44" t="s">
        <v>468</v>
      </c>
      <c r="C32" s="39"/>
      <c r="D32" s="39"/>
      <c r="E32" s="39"/>
    </row>
    <row r="33" spans="1:5">
      <c r="A33" s="46">
        <v>1020602</v>
      </c>
      <c r="B33" s="44" t="s">
        <v>469</v>
      </c>
      <c r="C33" s="39"/>
      <c r="D33" s="39"/>
      <c r="E33" s="39"/>
    </row>
    <row r="34" spans="1:5">
      <c r="A34" s="46">
        <v>1020603</v>
      </c>
      <c r="B34" s="44" t="s">
        <v>470</v>
      </c>
      <c r="C34" s="39"/>
      <c r="D34" s="39"/>
      <c r="E34" s="39"/>
    </row>
    <row r="35" spans="1:5">
      <c r="A35" s="46">
        <v>1020699</v>
      </c>
      <c r="B35" s="44" t="s">
        <v>471</v>
      </c>
      <c r="C35" s="39"/>
      <c r="D35" s="39"/>
      <c r="E35" s="39"/>
    </row>
    <row r="36" spans="1:5">
      <c r="A36" s="65">
        <v>10207</v>
      </c>
      <c r="B36" s="66" t="s">
        <v>472</v>
      </c>
      <c r="C36" s="39"/>
      <c r="D36" s="39"/>
      <c r="E36" s="39"/>
    </row>
    <row r="37" spans="1:5">
      <c r="A37" s="65">
        <v>102</v>
      </c>
      <c r="B37" s="40" t="s">
        <v>440</v>
      </c>
      <c r="C37" s="39"/>
      <c r="D37" s="39"/>
      <c r="E37" s="39"/>
    </row>
    <row r="38" spans="1:5">
      <c r="A38" s="65">
        <v>10201</v>
      </c>
      <c r="B38" s="66" t="s">
        <v>441</v>
      </c>
      <c r="C38" s="39"/>
      <c r="D38" s="39"/>
      <c r="E38" s="39"/>
    </row>
    <row r="39" spans="1:5">
      <c r="A39" s="46">
        <v>1020701</v>
      </c>
      <c r="B39" s="44" t="s">
        <v>473</v>
      </c>
      <c r="C39" s="39"/>
      <c r="D39" s="39"/>
      <c r="E39" s="39"/>
    </row>
    <row r="40" spans="1:5">
      <c r="A40" s="46">
        <v>1020702</v>
      </c>
      <c r="B40" s="44" t="s">
        <v>474</v>
      </c>
      <c r="C40" s="39"/>
      <c r="D40" s="39"/>
      <c r="E40" s="39"/>
    </row>
    <row r="41" spans="1:5">
      <c r="A41" s="46">
        <v>1020703</v>
      </c>
      <c r="B41" s="44" t="s">
        <v>475</v>
      </c>
      <c r="C41" s="39"/>
      <c r="D41" s="39"/>
      <c r="E41" s="39"/>
    </row>
    <row r="42" spans="1:5">
      <c r="A42" s="46">
        <v>1020799</v>
      </c>
      <c r="B42" s="44" t="s">
        <v>476</v>
      </c>
      <c r="C42" s="39"/>
      <c r="D42" s="39"/>
      <c r="E42" s="39"/>
    </row>
    <row r="43" spans="1:5">
      <c r="A43" s="65">
        <v>10210</v>
      </c>
      <c r="B43" s="66" t="s">
        <v>477</v>
      </c>
      <c r="C43" s="39"/>
      <c r="D43" s="39"/>
      <c r="E43" s="39"/>
    </row>
    <row r="44" spans="1:5">
      <c r="A44" s="46">
        <v>1021001</v>
      </c>
      <c r="B44" s="44" t="s">
        <v>478</v>
      </c>
      <c r="C44" s="39"/>
      <c r="D44" s="39"/>
      <c r="E44" s="39"/>
    </row>
    <row r="45" spans="1:5">
      <c r="A45" s="46">
        <v>1021002</v>
      </c>
      <c r="B45" s="44" t="s">
        <v>479</v>
      </c>
      <c r="C45" s="39"/>
      <c r="D45" s="39"/>
      <c r="E45" s="39"/>
    </row>
    <row r="46" spans="1:5">
      <c r="A46" s="46">
        <v>1021003</v>
      </c>
      <c r="B46" s="44" t="s">
        <v>480</v>
      </c>
      <c r="C46" s="39"/>
      <c r="D46" s="39"/>
      <c r="E46" s="39"/>
    </row>
    <row r="47" spans="1:5">
      <c r="A47" s="46">
        <v>1021004</v>
      </c>
      <c r="B47" s="44" t="s">
        <v>481</v>
      </c>
      <c r="C47" s="39"/>
      <c r="D47" s="39"/>
      <c r="E47" s="39"/>
    </row>
    <row r="48" spans="1:5">
      <c r="A48" s="46">
        <v>1021005</v>
      </c>
      <c r="B48" s="44" t="s">
        <v>482</v>
      </c>
      <c r="C48" s="39"/>
      <c r="D48" s="39"/>
      <c r="E48" s="39"/>
    </row>
    <row r="49" spans="1:5">
      <c r="A49" s="46">
        <v>1021099</v>
      </c>
      <c r="B49" s="44" t="s">
        <v>483</v>
      </c>
      <c r="C49" s="39"/>
      <c r="D49" s="39"/>
      <c r="E49" s="39"/>
    </row>
    <row r="50" spans="1:5">
      <c r="A50" s="65">
        <v>10211</v>
      </c>
      <c r="B50" s="66" t="s">
        <v>484</v>
      </c>
      <c r="C50" s="39"/>
      <c r="D50" s="39"/>
      <c r="E50" s="39"/>
    </row>
    <row r="51" spans="1:5">
      <c r="A51" s="46">
        <v>1021101</v>
      </c>
      <c r="B51" s="44" t="s">
        <v>485</v>
      </c>
      <c r="C51" s="39"/>
      <c r="D51" s="39"/>
      <c r="E51" s="39"/>
    </row>
    <row r="52" ht="24" spans="1:5">
      <c r="A52" s="46">
        <v>1021102</v>
      </c>
      <c r="B52" s="44" t="s">
        <v>486</v>
      </c>
      <c r="C52" s="39"/>
      <c r="D52" s="39"/>
      <c r="E52" s="39"/>
    </row>
    <row r="53" spans="1:5">
      <c r="A53" s="46">
        <v>1021103</v>
      </c>
      <c r="B53" s="44" t="s">
        <v>487</v>
      </c>
      <c r="C53" s="39"/>
      <c r="D53" s="39"/>
      <c r="E53" s="39"/>
    </row>
    <row r="54" ht="24" spans="1:5">
      <c r="A54" s="46">
        <v>1021104</v>
      </c>
      <c r="B54" s="44" t="s">
        <v>488</v>
      </c>
      <c r="C54" s="39"/>
      <c r="D54" s="39"/>
      <c r="E54" s="39"/>
    </row>
    <row r="55" spans="1:5">
      <c r="A55" s="46">
        <v>1021105</v>
      </c>
      <c r="B55" s="44" t="s">
        <v>489</v>
      </c>
      <c r="C55" s="39"/>
      <c r="D55" s="39"/>
      <c r="E55" s="39"/>
    </row>
    <row r="56" spans="1:5">
      <c r="A56" s="65">
        <v>10212</v>
      </c>
      <c r="B56" s="66" t="s">
        <v>490</v>
      </c>
      <c r="C56" s="39"/>
      <c r="D56" s="39"/>
      <c r="E56" s="39"/>
    </row>
    <row r="57" spans="1:5">
      <c r="A57" s="46">
        <v>1021201</v>
      </c>
      <c r="B57" s="44" t="s">
        <v>491</v>
      </c>
      <c r="C57" s="39"/>
      <c r="D57" s="39"/>
      <c r="E57" s="39"/>
    </row>
    <row r="58" spans="1:5">
      <c r="A58" s="46">
        <v>1021202</v>
      </c>
      <c r="B58" s="44" t="s">
        <v>492</v>
      </c>
      <c r="C58" s="39"/>
      <c r="D58" s="39"/>
      <c r="E58" s="39"/>
    </row>
    <row r="59" spans="1:5">
      <c r="A59" s="46">
        <v>1021203</v>
      </c>
      <c r="B59" s="44" t="s">
        <v>493</v>
      </c>
      <c r="C59" s="39"/>
      <c r="D59" s="39"/>
      <c r="E59" s="39"/>
    </row>
    <row r="60" spans="1:5">
      <c r="A60" s="46">
        <v>1021204</v>
      </c>
      <c r="B60" s="44" t="s">
        <v>494</v>
      </c>
      <c r="C60" s="39"/>
      <c r="D60" s="39"/>
      <c r="E60" s="39"/>
    </row>
    <row r="61" spans="1:5">
      <c r="A61" s="46">
        <v>1021299</v>
      </c>
      <c r="B61" s="44" t="s">
        <v>495</v>
      </c>
      <c r="C61" s="39"/>
      <c r="D61" s="39"/>
      <c r="E61" s="39"/>
    </row>
    <row r="62" spans="1:5">
      <c r="A62" s="65">
        <v>10299</v>
      </c>
      <c r="B62" s="66" t="s">
        <v>496</v>
      </c>
      <c r="C62" s="39"/>
      <c r="D62" s="39"/>
      <c r="E62" s="39"/>
    </row>
    <row r="63" spans="1:5">
      <c r="A63" s="46">
        <v>1029901</v>
      </c>
      <c r="B63" s="44" t="s">
        <v>497</v>
      </c>
      <c r="C63" s="39"/>
      <c r="D63" s="39"/>
      <c r="E63" s="39"/>
    </row>
    <row r="64" spans="1:5">
      <c r="A64" s="46">
        <v>1029902</v>
      </c>
      <c r="B64" s="44" t="s">
        <v>498</v>
      </c>
      <c r="C64" s="39"/>
      <c r="D64" s="39"/>
      <c r="E64" s="39"/>
    </row>
    <row r="65" spans="1:5">
      <c r="A65" s="46">
        <v>1029999</v>
      </c>
      <c r="B65" s="44" t="s">
        <v>499</v>
      </c>
      <c r="C65" s="39"/>
      <c r="D65" s="39"/>
      <c r="E65" s="39"/>
    </row>
    <row r="67" spans="1:2">
      <c r="A67" s="61" t="s">
        <v>379</v>
      </c>
      <c r="B67" s="61"/>
    </row>
  </sheetData>
  <mergeCells count="4">
    <mergeCell ref="A1:E1"/>
    <mergeCell ref="A2:B2"/>
    <mergeCell ref="C2:D2"/>
    <mergeCell ref="A67:B67"/>
  </mergeCells>
  <pageMargins left="0.75" right="0.75" top="1" bottom="1" header="0.51" footer="0.51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52"/>
  <sheetViews>
    <sheetView topLeftCell="A26" workbookViewId="0">
      <selection activeCell="A1" sqref="A1:E1"/>
    </sheetView>
  </sheetViews>
  <sheetFormatPr defaultColWidth="9" defaultRowHeight="14.25"/>
  <cols>
    <col min="1" max="1" width="9.375" style="1"/>
    <col min="2" max="2" width="33.25" style="1" customWidth="1"/>
    <col min="3" max="3" width="17.125" style="1" customWidth="1"/>
    <col min="4" max="4" width="12.625" style="1" customWidth="1"/>
    <col min="5" max="5" width="13.875" style="1" customWidth="1"/>
    <col min="6" max="16384" width="9" style="1"/>
  </cols>
  <sheetData>
    <row r="1" ht="24" customHeight="1" spans="1:5">
      <c r="A1" s="62" t="s">
        <v>500</v>
      </c>
      <c r="B1" s="62"/>
      <c r="C1" s="62"/>
      <c r="D1" s="62"/>
      <c r="E1" s="62"/>
    </row>
    <row r="2" spans="1:5">
      <c r="A2" s="63"/>
      <c r="B2" s="63"/>
      <c r="C2" s="63"/>
      <c r="D2" s="63"/>
      <c r="E2" s="64" t="s">
        <v>2</v>
      </c>
    </row>
    <row r="3" ht="24" spans="1:5">
      <c r="A3" s="38" t="s">
        <v>25</v>
      </c>
      <c r="B3" s="38" t="s">
        <v>3</v>
      </c>
      <c r="C3" s="38" t="s">
        <v>5</v>
      </c>
      <c r="D3" s="38" t="s">
        <v>6</v>
      </c>
      <c r="E3" s="38" t="s">
        <v>7</v>
      </c>
    </row>
    <row r="4" spans="1:13">
      <c r="A4" s="65">
        <v>209</v>
      </c>
      <c r="B4" s="40" t="s">
        <v>501</v>
      </c>
      <c r="C4" s="39"/>
      <c r="D4" s="39" t="s">
        <v>502</v>
      </c>
      <c r="E4" s="39" t="s">
        <v>502</v>
      </c>
      <c r="F4" s="1" t="s">
        <v>502</v>
      </c>
      <c r="J4" s="1" t="s">
        <v>502</v>
      </c>
      <c r="M4" s="1" t="s">
        <v>502</v>
      </c>
    </row>
    <row r="5" spans="1:13">
      <c r="A5" s="65">
        <v>20901</v>
      </c>
      <c r="B5" s="66" t="s">
        <v>503</v>
      </c>
      <c r="C5" s="39"/>
      <c r="D5" s="39" t="s">
        <v>502</v>
      </c>
      <c r="E5" s="39" t="s">
        <v>502</v>
      </c>
      <c r="F5" s="1" t="s">
        <v>502</v>
      </c>
      <c r="J5" s="1" t="s">
        <v>502</v>
      </c>
      <c r="M5" s="1" t="s">
        <v>502</v>
      </c>
    </row>
    <row r="6" spans="1:13">
      <c r="A6" s="46">
        <v>2090101</v>
      </c>
      <c r="B6" s="44" t="s">
        <v>504</v>
      </c>
      <c r="C6" s="39"/>
      <c r="D6" s="39" t="s">
        <v>502</v>
      </c>
      <c r="E6" s="39" t="s">
        <v>502</v>
      </c>
      <c r="F6" s="1" t="s">
        <v>502</v>
      </c>
      <c r="J6" s="1" t="s">
        <v>502</v>
      </c>
      <c r="M6" s="1" t="s">
        <v>502</v>
      </c>
    </row>
    <row r="7" spans="1:13">
      <c r="A7" s="46">
        <v>2090102</v>
      </c>
      <c r="B7" s="44" t="s">
        <v>505</v>
      </c>
      <c r="C7" s="39"/>
      <c r="D7" s="39" t="s">
        <v>502</v>
      </c>
      <c r="E7" s="39" t="s">
        <v>502</v>
      </c>
      <c r="F7" s="1" t="s">
        <v>502</v>
      </c>
      <c r="J7" s="1" t="s">
        <v>502</v>
      </c>
      <c r="M7" s="1" t="s">
        <v>502</v>
      </c>
    </row>
    <row r="8" spans="1:13">
      <c r="A8" s="46">
        <v>2090103</v>
      </c>
      <c r="B8" s="44" t="s">
        <v>506</v>
      </c>
      <c r="C8" s="39"/>
      <c r="D8" s="39" t="s">
        <v>502</v>
      </c>
      <c r="E8" s="39" t="s">
        <v>502</v>
      </c>
      <c r="F8" s="1" t="s">
        <v>502</v>
      </c>
      <c r="J8" s="1" t="s">
        <v>502</v>
      </c>
      <c r="M8" s="1" t="s">
        <v>502</v>
      </c>
    </row>
    <row r="9" spans="1:13">
      <c r="A9" s="46">
        <v>2090199</v>
      </c>
      <c r="B9" s="44" t="s">
        <v>507</v>
      </c>
      <c r="C9" s="39"/>
      <c r="D9" s="39" t="s">
        <v>502</v>
      </c>
      <c r="E9" s="39" t="s">
        <v>502</v>
      </c>
      <c r="F9" s="1" t="s">
        <v>502</v>
      </c>
      <c r="J9" s="1" t="s">
        <v>502</v>
      </c>
      <c r="M9" s="1" t="s">
        <v>502</v>
      </c>
    </row>
    <row r="10" spans="1:13">
      <c r="A10" s="65">
        <v>20902</v>
      </c>
      <c r="B10" s="40" t="s">
        <v>508</v>
      </c>
      <c r="C10" s="39"/>
      <c r="D10" s="39" t="s">
        <v>502</v>
      </c>
      <c r="E10" s="39" t="s">
        <v>502</v>
      </c>
      <c r="F10" s="1" t="s">
        <v>502</v>
      </c>
      <c r="J10" s="1" t="s">
        <v>502</v>
      </c>
      <c r="M10" s="1" t="s">
        <v>502</v>
      </c>
    </row>
    <row r="11" spans="1:13">
      <c r="A11" s="46">
        <v>2090201</v>
      </c>
      <c r="B11" s="67" t="s">
        <v>509</v>
      </c>
      <c r="C11" s="39"/>
      <c r="D11" s="39" t="s">
        <v>502</v>
      </c>
      <c r="E11" s="39" t="s">
        <v>502</v>
      </c>
      <c r="F11" s="1" t="s">
        <v>502</v>
      </c>
      <c r="J11" s="1" t="s">
        <v>502</v>
      </c>
      <c r="M11" s="1" t="s">
        <v>502</v>
      </c>
    </row>
    <row r="12" spans="1:13">
      <c r="A12" s="46">
        <v>2090202</v>
      </c>
      <c r="B12" s="44" t="s">
        <v>510</v>
      </c>
      <c r="C12" s="39"/>
      <c r="D12" s="39" t="s">
        <v>502</v>
      </c>
      <c r="E12" s="39" t="s">
        <v>502</v>
      </c>
      <c r="F12" s="1" t="s">
        <v>502</v>
      </c>
      <c r="J12" s="1" t="s">
        <v>502</v>
      </c>
      <c r="M12" s="1" t="s">
        <v>502</v>
      </c>
    </row>
    <row r="13" spans="1:13">
      <c r="A13" s="46">
        <v>2090203</v>
      </c>
      <c r="B13" s="44" t="s">
        <v>506</v>
      </c>
      <c r="C13" s="39"/>
      <c r="D13" s="39" t="s">
        <v>502</v>
      </c>
      <c r="E13" s="39" t="s">
        <v>502</v>
      </c>
      <c r="F13" s="1" t="s">
        <v>502</v>
      </c>
      <c r="J13" s="1" t="s">
        <v>502</v>
      </c>
      <c r="M13" s="1" t="s">
        <v>502</v>
      </c>
    </row>
    <row r="14" spans="1:13">
      <c r="A14" s="46">
        <v>2090204</v>
      </c>
      <c r="B14" s="44" t="s">
        <v>511</v>
      </c>
      <c r="C14" s="39"/>
      <c r="D14" s="39" t="s">
        <v>502</v>
      </c>
      <c r="E14" s="39" t="s">
        <v>502</v>
      </c>
      <c r="F14" s="1" t="s">
        <v>502</v>
      </c>
      <c r="J14" s="1" t="s">
        <v>502</v>
      </c>
      <c r="M14" s="1" t="s">
        <v>502</v>
      </c>
    </row>
    <row r="15" spans="1:13">
      <c r="A15" s="46">
        <v>2090205</v>
      </c>
      <c r="B15" s="44" t="s">
        <v>512</v>
      </c>
      <c r="C15" s="39"/>
      <c r="D15" s="39" t="s">
        <v>502</v>
      </c>
      <c r="E15" s="39" t="s">
        <v>502</v>
      </c>
      <c r="F15" s="1" t="s">
        <v>502</v>
      </c>
      <c r="J15" s="1" t="s">
        <v>502</v>
      </c>
      <c r="M15" s="1" t="s">
        <v>502</v>
      </c>
    </row>
    <row r="16" spans="1:13">
      <c r="A16" s="46">
        <v>2090299</v>
      </c>
      <c r="B16" s="68" t="s">
        <v>513</v>
      </c>
      <c r="C16" s="39"/>
      <c r="D16" s="39" t="s">
        <v>502</v>
      </c>
      <c r="E16" s="39" t="s">
        <v>502</v>
      </c>
      <c r="F16" s="1" t="s">
        <v>502</v>
      </c>
      <c r="J16" s="1" t="s">
        <v>502</v>
      </c>
      <c r="M16" s="1" t="s">
        <v>502</v>
      </c>
    </row>
    <row r="17" spans="1:13">
      <c r="A17" s="65">
        <v>20903</v>
      </c>
      <c r="B17" s="40" t="s">
        <v>514</v>
      </c>
      <c r="C17" s="39"/>
      <c r="D17" s="39" t="s">
        <v>502</v>
      </c>
      <c r="E17" s="39" t="s">
        <v>502</v>
      </c>
      <c r="F17" s="1" t="s">
        <v>502</v>
      </c>
      <c r="J17" s="1" t="s">
        <v>502</v>
      </c>
      <c r="M17" s="1" t="s">
        <v>502</v>
      </c>
    </row>
    <row r="18" spans="1:13">
      <c r="A18" s="46">
        <v>2090301</v>
      </c>
      <c r="B18" s="44" t="s">
        <v>515</v>
      </c>
      <c r="C18" s="39"/>
      <c r="D18" s="39" t="s">
        <v>502</v>
      </c>
      <c r="E18" s="39" t="s">
        <v>502</v>
      </c>
      <c r="F18" s="1" t="s">
        <v>502</v>
      </c>
      <c r="J18" s="1" t="s">
        <v>502</v>
      </c>
      <c r="M18" s="1" t="s">
        <v>502</v>
      </c>
    </row>
    <row r="19" spans="1:13">
      <c r="A19" s="46">
        <v>2090302</v>
      </c>
      <c r="B19" s="44" t="s">
        <v>516</v>
      </c>
      <c r="C19" s="39"/>
      <c r="D19" s="39" t="s">
        <v>502</v>
      </c>
      <c r="E19" s="39" t="s">
        <v>502</v>
      </c>
      <c r="F19" s="1" t="s">
        <v>502</v>
      </c>
      <c r="J19" s="1" t="s">
        <v>502</v>
      </c>
      <c r="M19" s="1" t="s">
        <v>502</v>
      </c>
    </row>
    <row r="20" spans="1:13">
      <c r="A20" s="46">
        <v>2090399</v>
      </c>
      <c r="B20" s="44" t="s">
        <v>517</v>
      </c>
      <c r="C20" s="39"/>
      <c r="D20" s="39" t="s">
        <v>502</v>
      </c>
      <c r="E20" s="39" t="s">
        <v>502</v>
      </c>
      <c r="F20" s="1" t="s">
        <v>502</v>
      </c>
      <c r="J20" s="1" t="s">
        <v>502</v>
      </c>
      <c r="M20" s="1" t="s">
        <v>502</v>
      </c>
    </row>
    <row r="21" spans="1:13">
      <c r="A21" s="65">
        <v>20904</v>
      </c>
      <c r="B21" s="66" t="s">
        <v>518</v>
      </c>
      <c r="C21" s="39"/>
      <c r="D21" s="39" t="s">
        <v>502</v>
      </c>
      <c r="E21" s="39" t="s">
        <v>502</v>
      </c>
      <c r="F21" s="1" t="s">
        <v>502</v>
      </c>
      <c r="J21" s="1" t="s">
        <v>502</v>
      </c>
      <c r="M21" s="1" t="s">
        <v>502</v>
      </c>
    </row>
    <row r="22" spans="1:13">
      <c r="A22" s="46">
        <v>2090401</v>
      </c>
      <c r="B22" s="44" t="s">
        <v>519</v>
      </c>
      <c r="C22" s="39"/>
      <c r="D22" s="39" t="s">
        <v>502</v>
      </c>
      <c r="E22" s="39" t="s">
        <v>502</v>
      </c>
      <c r="F22" s="1" t="s">
        <v>502</v>
      </c>
      <c r="J22" s="1" t="s">
        <v>502</v>
      </c>
      <c r="M22" s="1" t="s">
        <v>502</v>
      </c>
    </row>
    <row r="23" spans="1:13">
      <c r="A23" s="46">
        <v>2090402</v>
      </c>
      <c r="B23" s="44" t="s">
        <v>520</v>
      </c>
      <c r="C23" s="39"/>
      <c r="D23" s="39" t="s">
        <v>502</v>
      </c>
      <c r="E23" s="39" t="s">
        <v>502</v>
      </c>
      <c r="F23" s="1" t="s">
        <v>502</v>
      </c>
      <c r="J23" s="1" t="s">
        <v>502</v>
      </c>
      <c r="M23" s="1" t="s">
        <v>502</v>
      </c>
    </row>
    <row r="24" spans="1:13">
      <c r="A24" s="46">
        <v>2090403</v>
      </c>
      <c r="B24" s="44" t="s">
        <v>521</v>
      </c>
      <c r="C24" s="39"/>
      <c r="D24" s="39" t="s">
        <v>502</v>
      </c>
      <c r="E24" s="39" t="s">
        <v>502</v>
      </c>
      <c r="F24" s="1" t="s">
        <v>502</v>
      </c>
      <c r="J24" s="1" t="s">
        <v>502</v>
      </c>
      <c r="M24" s="1" t="s">
        <v>502</v>
      </c>
    </row>
    <row r="25" spans="1:13">
      <c r="A25" s="46">
        <v>2090499</v>
      </c>
      <c r="B25" s="44" t="s">
        <v>522</v>
      </c>
      <c r="C25" s="39"/>
      <c r="D25" s="39" t="s">
        <v>502</v>
      </c>
      <c r="E25" s="39" t="s">
        <v>502</v>
      </c>
      <c r="F25" s="1" t="s">
        <v>502</v>
      </c>
      <c r="J25" s="1" t="s">
        <v>502</v>
      </c>
      <c r="M25" s="1" t="s">
        <v>502</v>
      </c>
    </row>
    <row r="26" spans="1:13">
      <c r="A26" s="65">
        <v>20905</v>
      </c>
      <c r="B26" s="66" t="s">
        <v>523</v>
      </c>
      <c r="C26" s="39"/>
      <c r="D26" s="39" t="s">
        <v>502</v>
      </c>
      <c r="E26" s="39" t="s">
        <v>502</v>
      </c>
      <c r="F26" s="1" t="s">
        <v>502</v>
      </c>
      <c r="J26" s="1" t="s">
        <v>502</v>
      </c>
      <c r="M26" s="1" t="s">
        <v>502</v>
      </c>
    </row>
    <row r="27" spans="1:13">
      <c r="A27" s="46">
        <v>2090501</v>
      </c>
      <c r="B27" s="44" t="s">
        <v>524</v>
      </c>
      <c r="C27" s="39"/>
      <c r="D27" s="39" t="s">
        <v>502</v>
      </c>
      <c r="E27" s="39" t="s">
        <v>502</v>
      </c>
      <c r="F27" s="1" t="s">
        <v>502</v>
      </c>
      <c r="J27" s="1" t="s">
        <v>502</v>
      </c>
      <c r="M27" s="1" t="s">
        <v>502</v>
      </c>
    </row>
    <row r="28" spans="1:13">
      <c r="A28" s="46">
        <v>2090502</v>
      </c>
      <c r="B28" s="44" t="s">
        <v>525</v>
      </c>
      <c r="C28" s="39"/>
      <c r="D28" s="39" t="s">
        <v>502</v>
      </c>
      <c r="E28" s="39" t="s">
        <v>502</v>
      </c>
      <c r="F28" s="1" t="s">
        <v>502</v>
      </c>
      <c r="J28" s="1" t="s">
        <v>502</v>
      </c>
      <c r="M28" s="1" t="s">
        <v>502</v>
      </c>
    </row>
    <row r="29" spans="1:13">
      <c r="A29" s="46">
        <v>2090599</v>
      </c>
      <c r="B29" s="44" t="s">
        <v>526</v>
      </c>
      <c r="C29" s="39"/>
      <c r="D29" s="39" t="s">
        <v>502</v>
      </c>
      <c r="E29" s="39" t="s">
        <v>502</v>
      </c>
      <c r="F29" s="1" t="s">
        <v>502</v>
      </c>
      <c r="J29" s="1" t="s">
        <v>502</v>
      </c>
      <c r="M29" s="1" t="s">
        <v>502</v>
      </c>
    </row>
    <row r="30" spans="1:13">
      <c r="A30" s="65">
        <v>20906</v>
      </c>
      <c r="B30" s="40" t="s">
        <v>527</v>
      </c>
      <c r="C30" s="39"/>
      <c r="D30" s="39" t="s">
        <v>502</v>
      </c>
      <c r="E30" s="39" t="s">
        <v>502</v>
      </c>
      <c r="F30" s="1" t="s">
        <v>502</v>
      </c>
      <c r="J30" s="1" t="s">
        <v>502</v>
      </c>
      <c r="M30" s="1" t="s">
        <v>502</v>
      </c>
    </row>
    <row r="31" spans="1:13">
      <c r="A31" s="46">
        <v>2090601</v>
      </c>
      <c r="B31" s="68" t="s">
        <v>528</v>
      </c>
      <c r="C31" s="39"/>
      <c r="D31" s="39" t="s">
        <v>502</v>
      </c>
      <c r="E31" s="39" t="s">
        <v>502</v>
      </c>
      <c r="F31" s="1" t="s">
        <v>502</v>
      </c>
      <c r="J31" s="1" t="s">
        <v>502</v>
      </c>
      <c r="M31" s="1" t="s">
        <v>502</v>
      </c>
    </row>
    <row r="32" spans="1:13">
      <c r="A32" s="46">
        <v>2090602</v>
      </c>
      <c r="B32" s="44" t="s">
        <v>529</v>
      </c>
      <c r="C32" s="39"/>
      <c r="D32" s="39" t="s">
        <v>502</v>
      </c>
      <c r="E32" s="39" t="s">
        <v>502</v>
      </c>
      <c r="F32" s="1" t="s">
        <v>502</v>
      </c>
      <c r="J32" s="1" t="s">
        <v>502</v>
      </c>
      <c r="M32" s="1" t="s">
        <v>502</v>
      </c>
    </row>
    <row r="33" spans="1:13">
      <c r="A33" s="46">
        <v>2090699</v>
      </c>
      <c r="B33" s="44" t="s">
        <v>530</v>
      </c>
      <c r="C33" s="39"/>
      <c r="D33" s="39" t="s">
        <v>502</v>
      </c>
      <c r="E33" s="39" t="s">
        <v>502</v>
      </c>
      <c r="F33" s="1" t="s">
        <v>502</v>
      </c>
      <c r="J33" s="1" t="s">
        <v>502</v>
      </c>
      <c r="M33" s="1" t="s">
        <v>502</v>
      </c>
    </row>
    <row r="34" spans="1:13">
      <c r="A34" s="65">
        <v>20907</v>
      </c>
      <c r="B34" s="40" t="s">
        <v>531</v>
      </c>
      <c r="C34" s="39"/>
      <c r="D34" s="39" t="s">
        <v>502</v>
      </c>
      <c r="E34" s="39" t="s">
        <v>502</v>
      </c>
      <c r="F34" s="1" t="s">
        <v>502</v>
      </c>
      <c r="J34" s="1" t="s">
        <v>502</v>
      </c>
      <c r="M34" s="1" t="s">
        <v>502</v>
      </c>
    </row>
    <row r="35" spans="1:13">
      <c r="A35" s="46">
        <v>2090701</v>
      </c>
      <c r="B35" s="44" t="s">
        <v>532</v>
      </c>
      <c r="C35" s="39"/>
      <c r="D35" s="39" t="s">
        <v>502</v>
      </c>
      <c r="E35" s="39" t="s">
        <v>502</v>
      </c>
      <c r="F35" s="1" t="s">
        <v>502</v>
      </c>
      <c r="J35" s="1" t="s">
        <v>502</v>
      </c>
      <c r="M35" s="1" t="s">
        <v>502</v>
      </c>
    </row>
    <row r="36" spans="1:13">
      <c r="A36" s="46">
        <v>2090702</v>
      </c>
      <c r="B36" s="68" t="s">
        <v>529</v>
      </c>
      <c r="C36" s="39"/>
      <c r="D36" s="39" t="s">
        <v>502</v>
      </c>
      <c r="E36" s="39" t="s">
        <v>502</v>
      </c>
      <c r="F36" s="1" t="s">
        <v>502</v>
      </c>
      <c r="J36" s="1" t="s">
        <v>502</v>
      </c>
      <c r="M36" s="1" t="s">
        <v>502</v>
      </c>
    </row>
    <row r="37" spans="1:13">
      <c r="A37" s="46">
        <v>2090799</v>
      </c>
      <c r="B37" s="44" t="s">
        <v>533</v>
      </c>
      <c r="C37" s="39"/>
      <c r="D37" s="39" t="s">
        <v>502</v>
      </c>
      <c r="E37" s="39" t="s">
        <v>502</v>
      </c>
      <c r="F37" s="1" t="s">
        <v>502</v>
      </c>
      <c r="J37" s="1" t="s">
        <v>502</v>
      </c>
      <c r="M37" s="1" t="s">
        <v>502</v>
      </c>
    </row>
    <row r="38" spans="1:13">
      <c r="A38" s="65">
        <v>20910</v>
      </c>
      <c r="B38" s="66" t="s">
        <v>534</v>
      </c>
      <c r="C38" s="39"/>
      <c r="D38" s="39" t="s">
        <v>502</v>
      </c>
      <c r="E38" s="39" t="s">
        <v>502</v>
      </c>
      <c r="F38" s="1" t="s">
        <v>502</v>
      </c>
      <c r="J38" s="1" t="s">
        <v>502</v>
      </c>
      <c r="M38" s="1" t="s">
        <v>502</v>
      </c>
    </row>
    <row r="39" spans="1:13">
      <c r="A39" s="46">
        <v>2091001</v>
      </c>
      <c r="B39" s="44" t="s">
        <v>535</v>
      </c>
      <c r="C39" s="39"/>
      <c r="D39" s="39" t="s">
        <v>502</v>
      </c>
      <c r="E39" s="39" t="s">
        <v>502</v>
      </c>
      <c r="F39" s="1" t="s">
        <v>502</v>
      </c>
      <c r="J39" s="1" t="s">
        <v>502</v>
      </c>
      <c r="M39" s="1" t="s">
        <v>502</v>
      </c>
    </row>
    <row r="40" spans="1:13">
      <c r="A40" s="46">
        <v>2091002</v>
      </c>
      <c r="B40" s="44" t="s">
        <v>536</v>
      </c>
      <c r="C40" s="39"/>
      <c r="D40" s="39" t="s">
        <v>502</v>
      </c>
      <c r="E40" s="39" t="s">
        <v>502</v>
      </c>
      <c r="F40" s="1" t="s">
        <v>502</v>
      </c>
      <c r="J40" s="1" t="s">
        <v>502</v>
      </c>
      <c r="M40" s="1" t="s">
        <v>502</v>
      </c>
    </row>
    <row r="41" spans="1:13">
      <c r="A41" s="46">
        <v>2091003</v>
      </c>
      <c r="B41" s="44" t="s">
        <v>537</v>
      </c>
      <c r="C41" s="39"/>
      <c r="D41" s="39" t="s">
        <v>502</v>
      </c>
      <c r="E41" s="39" t="s">
        <v>502</v>
      </c>
      <c r="F41" s="1" t="s">
        <v>502</v>
      </c>
      <c r="J41" s="1" t="s">
        <v>502</v>
      </c>
      <c r="M41" s="1" t="s">
        <v>502</v>
      </c>
    </row>
    <row r="42" spans="1:13">
      <c r="A42" s="46">
        <v>2091099</v>
      </c>
      <c r="B42" s="44" t="s">
        <v>538</v>
      </c>
      <c r="C42" s="39"/>
      <c r="D42" s="39" t="s">
        <v>502</v>
      </c>
      <c r="E42" s="39" t="s">
        <v>502</v>
      </c>
      <c r="F42" s="1" t="s">
        <v>502</v>
      </c>
      <c r="J42" s="1" t="s">
        <v>502</v>
      </c>
      <c r="M42" s="1" t="s">
        <v>502</v>
      </c>
    </row>
    <row r="43" spans="1:13">
      <c r="A43" s="65">
        <v>20911</v>
      </c>
      <c r="B43" s="66" t="s">
        <v>539</v>
      </c>
      <c r="C43" s="39"/>
      <c r="D43" s="39" t="s">
        <v>502</v>
      </c>
      <c r="E43" s="39" t="s">
        <v>502</v>
      </c>
      <c r="F43" s="1" t="s">
        <v>502</v>
      </c>
      <c r="J43" s="1" t="s">
        <v>502</v>
      </c>
      <c r="M43" s="1" t="s">
        <v>502</v>
      </c>
    </row>
    <row r="44" spans="1:13">
      <c r="A44" s="46">
        <v>2091101</v>
      </c>
      <c r="B44" s="44" t="s">
        <v>540</v>
      </c>
      <c r="C44" s="39"/>
      <c r="D44" s="39" t="s">
        <v>502</v>
      </c>
      <c r="E44" s="39" t="s">
        <v>502</v>
      </c>
      <c r="F44" s="1" t="s">
        <v>502</v>
      </c>
      <c r="J44" s="1" t="s">
        <v>502</v>
      </c>
      <c r="M44" s="1" t="s">
        <v>502</v>
      </c>
    </row>
    <row r="45" spans="1:13">
      <c r="A45" s="46">
        <v>2091199</v>
      </c>
      <c r="B45" s="44" t="s">
        <v>541</v>
      </c>
      <c r="C45" s="39"/>
      <c r="D45" s="39" t="s">
        <v>502</v>
      </c>
      <c r="E45" s="39" t="s">
        <v>502</v>
      </c>
      <c r="F45" s="1" t="s">
        <v>502</v>
      </c>
      <c r="J45" s="1" t="s">
        <v>502</v>
      </c>
      <c r="M45" s="1" t="s">
        <v>502</v>
      </c>
    </row>
    <row r="46" spans="1:13">
      <c r="A46" s="65">
        <v>20912</v>
      </c>
      <c r="B46" s="40" t="s">
        <v>542</v>
      </c>
      <c r="C46" s="39"/>
      <c r="D46" s="39" t="s">
        <v>502</v>
      </c>
      <c r="E46" s="39" t="s">
        <v>502</v>
      </c>
      <c r="F46" s="1" t="s">
        <v>502</v>
      </c>
      <c r="J46" s="1" t="s">
        <v>502</v>
      </c>
      <c r="M46" s="1" t="s">
        <v>502</v>
      </c>
    </row>
    <row r="47" spans="1:13">
      <c r="A47" s="46">
        <v>2091201</v>
      </c>
      <c r="B47" s="44" t="s">
        <v>543</v>
      </c>
      <c r="C47" s="39"/>
      <c r="D47" s="39" t="s">
        <v>502</v>
      </c>
      <c r="E47" s="39" t="s">
        <v>502</v>
      </c>
      <c r="F47" s="1" t="s">
        <v>502</v>
      </c>
      <c r="J47" s="1" t="s">
        <v>502</v>
      </c>
      <c r="M47" s="1" t="s">
        <v>502</v>
      </c>
    </row>
    <row r="48" spans="1:13">
      <c r="A48" s="46">
        <v>2091202</v>
      </c>
      <c r="B48" s="44" t="s">
        <v>529</v>
      </c>
      <c r="C48" s="39"/>
      <c r="D48" s="39" t="s">
        <v>502</v>
      </c>
      <c r="E48" s="39" t="s">
        <v>502</v>
      </c>
      <c r="F48" s="1" t="s">
        <v>502</v>
      </c>
      <c r="J48" s="1" t="s">
        <v>502</v>
      </c>
      <c r="M48" s="1" t="s">
        <v>502</v>
      </c>
    </row>
    <row r="49" spans="1:13">
      <c r="A49" s="46">
        <v>2091299</v>
      </c>
      <c r="B49" s="44" t="s">
        <v>544</v>
      </c>
      <c r="C49" s="39"/>
      <c r="D49" s="39" t="s">
        <v>502</v>
      </c>
      <c r="E49" s="39" t="s">
        <v>502</v>
      </c>
      <c r="F49" s="1" t="s">
        <v>502</v>
      </c>
      <c r="J49" s="1" t="s">
        <v>502</v>
      </c>
      <c r="M49" s="1" t="s">
        <v>502</v>
      </c>
    </row>
    <row r="50" spans="1:13">
      <c r="A50" s="65">
        <v>20999</v>
      </c>
      <c r="B50" s="66" t="s">
        <v>545</v>
      </c>
      <c r="C50" s="39"/>
      <c r="D50" s="39" t="s">
        <v>502</v>
      </c>
      <c r="E50" s="39" t="s">
        <v>502</v>
      </c>
      <c r="F50" s="1" t="s">
        <v>502</v>
      </c>
      <c r="J50" s="1" t="s">
        <v>502</v>
      </c>
      <c r="M50" s="1" t="s">
        <v>502</v>
      </c>
    </row>
    <row r="51" spans="1:5">
      <c r="A51" s="69"/>
      <c r="B51" s="70"/>
      <c r="C51" s="71"/>
      <c r="D51" s="71"/>
      <c r="E51" s="71"/>
    </row>
    <row r="52" spans="1:2">
      <c r="A52" s="61" t="s">
        <v>379</v>
      </c>
      <c r="B52" s="61"/>
    </row>
  </sheetData>
  <mergeCells count="4">
    <mergeCell ref="A1:E1"/>
    <mergeCell ref="A2:B2"/>
    <mergeCell ref="C2:D2"/>
    <mergeCell ref="A52:B52"/>
  </mergeCells>
  <pageMargins left="0.75" right="0.75" top="1" bottom="1" header="0.51" footer="0.51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workbookViewId="0">
      <selection activeCell="A1" sqref="A1:F1"/>
    </sheetView>
  </sheetViews>
  <sheetFormatPr defaultColWidth="9" defaultRowHeight="14.25" outlineLevelCol="5"/>
  <cols>
    <col min="1" max="1" width="13.375" style="1" customWidth="1"/>
    <col min="2" max="2" width="9" style="1"/>
    <col min="3" max="3" width="4.625" style="1" customWidth="1"/>
    <col min="4" max="4" width="17.375" style="1" customWidth="1"/>
    <col min="5" max="5" width="25" style="1" customWidth="1"/>
    <col min="6" max="6" width="17.375" style="1" customWidth="1"/>
    <col min="7" max="16384" width="9" style="1"/>
  </cols>
  <sheetData>
    <row r="1" ht="22.5" spans="1:6">
      <c r="A1" s="49" t="s">
        <v>546</v>
      </c>
      <c r="B1" s="49"/>
      <c r="C1" s="49"/>
      <c r="D1" s="49"/>
      <c r="E1" s="49"/>
      <c r="F1" s="49"/>
    </row>
    <row r="3" spans="1:6">
      <c r="A3" s="38" t="s">
        <v>547</v>
      </c>
      <c r="B3" s="53"/>
      <c r="C3" s="53"/>
      <c r="D3" s="53"/>
      <c r="E3" s="53"/>
      <c r="F3" s="54" t="s">
        <v>548</v>
      </c>
    </row>
    <row r="4" spans="1:6">
      <c r="A4" s="52" t="s">
        <v>549</v>
      </c>
      <c r="B4" s="52" t="s">
        <v>550</v>
      </c>
      <c r="C4" s="48"/>
      <c r="D4" s="48"/>
      <c r="E4" s="48"/>
      <c r="F4" s="55"/>
    </row>
    <row r="5" spans="1:6">
      <c r="A5" s="48"/>
      <c r="B5" s="52" t="s">
        <v>551</v>
      </c>
      <c r="C5" s="48"/>
      <c r="D5" s="56" t="s">
        <v>552</v>
      </c>
      <c r="E5" s="44" t="s">
        <v>553</v>
      </c>
      <c r="F5" s="55"/>
    </row>
    <row r="6" spans="1:6">
      <c r="A6" s="48"/>
      <c r="B6" s="48"/>
      <c r="C6" s="48"/>
      <c r="D6" s="57"/>
      <c r="E6" s="44" t="s">
        <v>554</v>
      </c>
      <c r="F6" s="55"/>
    </row>
    <row r="7" spans="1:6">
      <c r="A7" s="48"/>
      <c r="B7" s="48"/>
      <c r="C7" s="48"/>
      <c r="D7" s="57"/>
      <c r="E7" s="44" t="s">
        <v>555</v>
      </c>
      <c r="F7" s="55"/>
    </row>
    <row r="8" spans="1:6">
      <c r="A8" s="48"/>
      <c r="B8" s="48"/>
      <c r="C8" s="48"/>
      <c r="D8" s="57"/>
      <c r="E8" s="44" t="s">
        <v>556</v>
      </c>
      <c r="F8" s="55"/>
    </row>
    <row r="9" spans="1:6">
      <c r="A9" s="48"/>
      <c r="B9" s="48"/>
      <c r="C9" s="48"/>
      <c r="D9" s="57"/>
      <c r="E9" s="44" t="s">
        <v>557</v>
      </c>
      <c r="F9" s="55"/>
    </row>
    <row r="10" spans="1:6">
      <c r="A10" s="48"/>
      <c r="B10" s="48"/>
      <c r="C10" s="48"/>
      <c r="D10" s="57"/>
      <c r="E10" s="44" t="s">
        <v>558</v>
      </c>
      <c r="F10" s="55"/>
    </row>
    <row r="11" spans="1:6">
      <c r="A11" s="48"/>
      <c r="B11" s="48"/>
      <c r="C11" s="48"/>
      <c r="D11" s="58"/>
      <c r="E11" s="44" t="s">
        <v>559</v>
      </c>
      <c r="F11" s="55"/>
    </row>
    <row r="12" spans="1:6">
      <c r="A12" s="48"/>
      <c r="B12" s="48"/>
      <c r="C12" s="48"/>
      <c r="D12" s="59" t="s">
        <v>560</v>
      </c>
      <c r="E12" s="60"/>
      <c r="F12" s="55"/>
    </row>
    <row r="13" spans="1:6">
      <c r="A13" s="48"/>
      <c r="B13" s="48"/>
      <c r="C13" s="48"/>
      <c r="D13" s="52" t="s">
        <v>561</v>
      </c>
      <c r="E13" s="48"/>
      <c r="F13" s="55"/>
    </row>
    <row r="14" spans="1:6">
      <c r="A14" s="48"/>
      <c r="B14" s="52" t="s">
        <v>325</v>
      </c>
      <c r="C14" s="48"/>
      <c r="D14" s="48"/>
      <c r="E14" s="48"/>
      <c r="F14" s="55"/>
    </row>
    <row r="16" spans="1:3">
      <c r="A16" s="61" t="s">
        <v>379</v>
      </c>
      <c r="B16" s="61"/>
      <c r="C16" s="61"/>
    </row>
  </sheetData>
  <mergeCells count="10">
    <mergeCell ref="A1:F1"/>
    <mergeCell ref="A3:E3"/>
    <mergeCell ref="B4:E4"/>
    <mergeCell ref="D12:E12"/>
    <mergeCell ref="D13:E13"/>
    <mergeCell ref="B14:E14"/>
    <mergeCell ref="A16:C16"/>
    <mergeCell ref="A4:A14"/>
    <mergeCell ref="D5:D11"/>
    <mergeCell ref="B5:C13"/>
  </mergeCells>
  <pageMargins left="0.75" right="0.75" top="1" bottom="1" header="0.51" footer="0.51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8"/>
  <sheetViews>
    <sheetView workbookViewId="0">
      <selection activeCell="A1" sqref="A1:C1"/>
    </sheetView>
  </sheetViews>
  <sheetFormatPr defaultColWidth="9" defaultRowHeight="14.25" outlineLevelRow="7" outlineLevelCol="2"/>
  <cols>
    <col min="1" max="1" width="11.5" style="1" customWidth="1"/>
    <col min="2" max="2" width="14.875" style="1" customWidth="1"/>
    <col min="3" max="3" width="50.125" style="1" customWidth="1"/>
    <col min="4" max="16384" width="9" style="1"/>
  </cols>
  <sheetData>
    <row r="1" ht="33" customHeight="1" spans="1:3">
      <c r="A1" s="49" t="s">
        <v>562</v>
      </c>
      <c r="B1" s="49"/>
      <c r="C1" s="49"/>
    </row>
    <row r="2" spans="3:3">
      <c r="C2" s="50" t="s">
        <v>563</v>
      </c>
    </row>
    <row r="3" ht="23" customHeight="1" spans="1:3">
      <c r="A3" s="38" t="s">
        <v>564</v>
      </c>
      <c r="B3" s="48"/>
      <c r="C3" s="51" t="s">
        <v>548</v>
      </c>
    </row>
    <row r="4" ht="28" customHeight="1" spans="1:3">
      <c r="A4" s="52" t="s">
        <v>565</v>
      </c>
      <c r="B4" s="44" t="s">
        <v>566</v>
      </c>
      <c r="C4" s="46"/>
    </row>
    <row r="5" ht="27" customHeight="1" spans="1:3">
      <c r="A5" s="48"/>
      <c r="B5" s="44" t="s">
        <v>560</v>
      </c>
      <c r="C5" s="46"/>
    </row>
    <row r="6" ht="25" customHeight="1" spans="1:3">
      <c r="A6" s="48"/>
      <c r="B6" s="44" t="s">
        <v>325</v>
      </c>
      <c r="C6" s="46"/>
    </row>
    <row r="8" spans="1:2">
      <c r="A8" s="35" t="s">
        <v>379</v>
      </c>
      <c r="B8" s="35"/>
    </row>
  </sheetData>
  <mergeCells count="4">
    <mergeCell ref="A1:C1"/>
    <mergeCell ref="A3:B3"/>
    <mergeCell ref="A8:B8"/>
    <mergeCell ref="A4:A6"/>
  </mergeCells>
  <pageMargins left="0.75" right="0.75" top="1" bottom="1" header="0.51" footer="0.51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C110"/>
  <sheetViews>
    <sheetView zoomScale="90" zoomScaleNormal="90" topLeftCell="A87" workbookViewId="0">
      <selection activeCell="C104" sqref="C104"/>
    </sheetView>
  </sheetViews>
  <sheetFormatPr defaultColWidth="9" defaultRowHeight="14.25" outlineLevelCol="2"/>
  <cols>
    <col min="1" max="1" width="5.125" style="1" customWidth="1"/>
    <col min="2" max="2" width="57.375" style="1" customWidth="1"/>
    <col min="3" max="3" width="29.75" style="1" customWidth="1"/>
    <col min="4" max="16383" width="9" style="1"/>
  </cols>
  <sheetData>
    <row r="1" s="1" customFormat="1" ht="22.5" spans="1:3">
      <c r="A1" s="36" t="s">
        <v>567</v>
      </c>
      <c r="B1" s="37"/>
      <c r="C1" s="37"/>
    </row>
    <row r="2" spans="1:3">
      <c r="A2" s="3"/>
      <c r="B2" s="3"/>
      <c r="C2" s="3"/>
    </row>
    <row r="3" spans="1:3">
      <c r="A3" s="38" t="s">
        <v>568</v>
      </c>
      <c r="B3" s="38" t="s">
        <v>569</v>
      </c>
      <c r="C3" s="38" t="s">
        <v>548</v>
      </c>
    </row>
    <row r="4" spans="1:3">
      <c r="A4" s="39"/>
      <c r="B4" s="40" t="s">
        <v>570</v>
      </c>
      <c r="C4" s="41">
        <v>376.365598</v>
      </c>
    </row>
    <row r="5" spans="1:3">
      <c r="A5" s="39">
        <v>1</v>
      </c>
      <c r="B5" s="42" t="s">
        <v>571</v>
      </c>
      <c r="C5" s="43">
        <v>0.9</v>
      </c>
    </row>
    <row r="6" spans="1:3">
      <c r="A6" s="39">
        <v>2</v>
      </c>
      <c r="B6" s="42" t="s">
        <v>572</v>
      </c>
      <c r="C6" s="43">
        <v>20</v>
      </c>
    </row>
    <row r="7" spans="1:3">
      <c r="A7" s="39">
        <v>3</v>
      </c>
      <c r="B7" s="42" t="s">
        <v>573</v>
      </c>
      <c r="C7" s="43">
        <v>3</v>
      </c>
    </row>
    <row r="8" spans="1:3">
      <c r="A8" s="39">
        <v>4</v>
      </c>
      <c r="B8" s="42" t="s">
        <v>574</v>
      </c>
      <c r="C8" s="43">
        <v>193.267874</v>
      </c>
    </row>
    <row r="9" spans="1:3">
      <c r="A9" s="39">
        <v>5</v>
      </c>
      <c r="B9" s="42" t="s">
        <v>575</v>
      </c>
      <c r="C9" s="43">
        <v>60</v>
      </c>
    </row>
    <row r="10" spans="1:3">
      <c r="A10" s="39">
        <v>6</v>
      </c>
      <c r="B10" s="42" t="s">
        <v>576</v>
      </c>
      <c r="C10" s="43">
        <v>25.559824</v>
      </c>
    </row>
    <row r="11" spans="1:3">
      <c r="A11" s="39">
        <v>7</v>
      </c>
      <c r="B11" s="42" t="s">
        <v>577</v>
      </c>
      <c r="C11" s="43">
        <v>9.051</v>
      </c>
    </row>
    <row r="12" spans="1:3">
      <c r="A12" s="39">
        <v>8</v>
      </c>
      <c r="B12" s="42" t="s">
        <v>578</v>
      </c>
      <c r="C12" s="43">
        <v>1.7869</v>
      </c>
    </row>
    <row r="13" spans="1:3">
      <c r="A13" s="39">
        <v>9</v>
      </c>
      <c r="B13" s="42" t="s">
        <v>579</v>
      </c>
      <c r="C13" s="43">
        <v>1.6</v>
      </c>
    </row>
    <row r="14" spans="1:3">
      <c r="A14" s="39">
        <v>10</v>
      </c>
      <c r="B14" s="42" t="s">
        <v>580</v>
      </c>
      <c r="C14" s="43">
        <v>20</v>
      </c>
    </row>
    <row r="15" spans="1:3">
      <c r="A15" s="39">
        <v>11</v>
      </c>
      <c r="B15" s="42" t="s">
        <v>581</v>
      </c>
      <c r="C15" s="43">
        <v>6</v>
      </c>
    </row>
    <row r="16" spans="1:3">
      <c r="A16" s="39">
        <v>12</v>
      </c>
      <c r="B16" s="42" t="s">
        <v>582</v>
      </c>
      <c r="C16" s="43">
        <v>22</v>
      </c>
    </row>
    <row r="17" spans="1:3">
      <c r="A17" s="39">
        <v>13</v>
      </c>
      <c r="B17" s="42" t="s">
        <v>583</v>
      </c>
      <c r="C17" s="43">
        <v>3.2</v>
      </c>
    </row>
    <row r="18" spans="1:3">
      <c r="A18" s="39">
        <v>14</v>
      </c>
      <c r="B18" s="42" t="s">
        <v>584</v>
      </c>
      <c r="C18" s="43">
        <v>10</v>
      </c>
    </row>
    <row r="19" spans="1:3">
      <c r="A19" s="39"/>
      <c r="B19" s="40" t="s">
        <v>585</v>
      </c>
      <c r="C19" s="41">
        <v>0</v>
      </c>
    </row>
    <row r="20" spans="1:3">
      <c r="A20" s="39"/>
      <c r="B20" s="44"/>
      <c r="C20" s="45">
        <v>0</v>
      </c>
    </row>
    <row r="21" spans="1:3">
      <c r="A21" s="39"/>
      <c r="B21" s="40" t="s">
        <v>586</v>
      </c>
      <c r="C21" s="41">
        <v>0.5</v>
      </c>
    </row>
    <row r="22" spans="1:3">
      <c r="A22" s="46">
        <v>1</v>
      </c>
      <c r="B22" s="42" t="s">
        <v>587</v>
      </c>
      <c r="C22" s="43">
        <v>0.5</v>
      </c>
    </row>
    <row r="23" spans="1:3">
      <c r="A23" s="39"/>
      <c r="B23" s="40" t="s">
        <v>588</v>
      </c>
      <c r="C23" s="41">
        <v>1238.645761</v>
      </c>
    </row>
    <row r="24" spans="1:3">
      <c r="A24" s="46">
        <v>1</v>
      </c>
      <c r="B24" s="42" t="s">
        <v>589</v>
      </c>
      <c r="C24" s="43">
        <v>1.225</v>
      </c>
    </row>
    <row r="25" spans="1:3">
      <c r="A25" s="46">
        <v>2</v>
      </c>
      <c r="B25" s="42" t="s">
        <v>590</v>
      </c>
      <c r="C25" s="43">
        <v>1</v>
      </c>
    </row>
    <row r="26" spans="1:3">
      <c r="A26" s="46">
        <v>3</v>
      </c>
      <c r="B26" s="42" t="s">
        <v>591</v>
      </c>
      <c r="C26" s="43">
        <v>106</v>
      </c>
    </row>
    <row r="27" ht="27" spans="1:3">
      <c r="A27" s="46">
        <v>4</v>
      </c>
      <c r="B27" s="42" t="s">
        <v>592</v>
      </c>
      <c r="C27" s="43">
        <v>10</v>
      </c>
    </row>
    <row r="28" spans="1:3">
      <c r="A28" s="46">
        <v>5</v>
      </c>
      <c r="B28" s="42" t="s">
        <v>593</v>
      </c>
      <c r="C28" s="43">
        <v>8.7</v>
      </c>
    </row>
    <row r="29" spans="1:3">
      <c r="A29" s="46">
        <v>6</v>
      </c>
      <c r="B29" s="42" t="s">
        <v>594</v>
      </c>
      <c r="C29" s="43">
        <v>7.545</v>
      </c>
    </row>
    <row r="30" spans="1:3">
      <c r="A30" s="46">
        <v>7</v>
      </c>
      <c r="B30" s="42" t="s">
        <v>595</v>
      </c>
      <c r="C30" s="47">
        <v>0</v>
      </c>
    </row>
    <row r="31" spans="1:3">
      <c r="A31" s="46">
        <v>8</v>
      </c>
      <c r="B31" s="42" t="s">
        <v>596</v>
      </c>
      <c r="C31" s="43">
        <v>498.49259</v>
      </c>
    </row>
    <row r="32" spans="1:3">
      <c r="A32" s="46">
        <v>9</v>
      </c>
      <c r="B32" s="42" t="s">
        <v>597</v>
      </c>
      <c r="C32" s="43">
        <v>362.614221</v>
      </c>
    </row>
    <row r="33" spans="1:3">
      <c r="A33" s="46">
        <v>10</v>
      </c>
      <c r="B33" s="42" t="s">
        <v>598</v>
      </c>
      <c r="C33" s="43">
        <v>74.44515</v>
      </c>
    </row>
    <row r="34" spans="1:3">
      <c r="A34" s="46">
        <v>11</v>
      </c>
      <c r="B34" s="42" t="s">
        <v>599</v>
      </c>
      <c r="C34" s="43">
        <v>168.6238</v>
      </c>
    </row>
    <row r="35" spans="1:3">
      <c r="A35" s="39"/>
      <c r="B35" s="40" t="s">
        <v>600</v>
      </c>
      <c r="C35" s="41">
        <v>730.721624</v>
      </c>
    </row>
    <row r="36" ht="10" customHeight="1" spans="1:3">
      <c r="A36" s="46">
        <v>1</v>
      </c>
      <c r="B36" s="42" t="s">
        <v>601</v>
      </c>
      <c r="C36" s="43">
        <v>104.8361</v>
      </c>
    </row>
    <row r="37" ht="27" spans="1:3">
      <c r="A37" s="46">
        <v>2</v>
      </c>
      <c r="B37" s="42" t="s">
        <v>602</v>
      </c>
      <c r="C37" s="43">
        <v>3.84</v>
      </c>
    </row>
    <row r="38" spans="1:3">
      <c r="A38" s="46">
        <v>3</v>
      </c>
      <c r="B38" s="42" t="s">
        <v>603</v>
      </c>
      <c r="C38" s="43">
        <v>3.6313</v>
      </c>
    </row>
    <row r="39" spans="1:3">
      <c r="A39" s="46">
        <v>4</v>
      </c>
      <c r="B39" s="42" t="s">
        <v>604</v>
      </c>
      <c r="C39" s="43">
        <v>90.95</v>
      </c>
    </row>
    <row r="40" spans="1:3">
      <c r="A40" s="46">
        <v>5</v>
      </c>
      <c r="B40" s="42" t="s">
        <v>605</v>
      </c>
      <c r="C40" s="43">
        <v>96.2075</v>
      </c>
    </row>
    <row r="41" spans="1:3">
      <c r="A41" s="46">
        <v>6</v>
      </c>
      <c r="B41" s="42" t="s">
        <v>606</v>
      </c>
      <c r="C41" s="43">
        <v>8.7619</v>
      </c>
    </row>
    <row r="42" spans="1:3">
      <c r="A42" s="46">
        <v>7</v>
      </c>
      <c r="B42" s="42" t="s">
        <v>607</v>
      </c>
      <c r="C42" s="43">
        <v>31.4018</v>
      </c>
    </row>
    <row r="43" spans="1:3">
      <c r="A43" s="46">
        <v>8</v>
      </c>
      <c r="B43" s="42" t="s">
        <v>608</v>
      </c>
      <c r="C43" s="43">
        <v>7.5583</v>
      </c>
    </row>
    <row r="44" spans="1:3">
      <c r="A44" s="46">
        <v>9</v>
      </c>
      <c r="B44" s="42" t="s">
        <v>609</v>
      </c>
      <c r="C44" s="43">
        <v>0.17575</v>
      </c>
    </row>
    <row r="45" spans="1:3">
      <c r="A45" s="46">
        <v>10</v>
      </c>
      <c r="B45" s="42" t="s">
        <v>610</v>
      </c>
      <c r="C45" s="43">
        <v>0.2352</v>
      </c>
    </row>
    <row r="46" spans="1:3">
      <c r="A46" s="46">
        <v>11</v>
      </c>
      <c r="B46" s="42" t="s">
        <v>611</v>
      </c>
      <c r="C46" s="43">
        <v>121.09</v>
      </c>
    </row>
    <row r="47" spans="1:3">
      <c r="A47" s="46">
        <v>12</v>
      </c>
      <c r="B47" s="42" t="s">
        <v>612</v>
      </c>
      <c r="C47" s="43">
        <v>1.36</v>
      </c>
    </row>
    <row r="48" spans="1:3">
      <c r="A48" s="46">
        <v>13</v>
      </c>
      <c r="B48" s="42" t="s">
        <v>613</v>
      </c>
      <c r="C48" s="43">
        <v>7.7793</v>
      </c>
    </row>
    <row r="49" spans="1:3">
      <c r="A49" s="46">
        <v>14</v>
      </c>
      <c r="B49" s="42" t="s">
        <v>614</v>
      </c>
      <c r="C49" s="43">
        <v>5</v>
      </c>
    </row>
    <row r="50" spans="1:3">
      <c r="A50" s="46">
        <v>15</v>
      </c>
      <c r="B50" s="42" t="s">
        <v>615</v>
      </c>
      <c r="C50" s="43">
        <v>80.7567</v>
      </c>
    </row>
    <row r="51" spans="1:3">
      <c r="A51" s="46">
        <v>16</v>
      </c>
      <c r="B51" s="42" t="s">
        <v>616</v>
      </c>
      <c r="C51" s="43">
        <v>24.2536</v>
      </c>
    </row>
    <row r="52" spans="1:3">
      <c r="A52" s="46">
        <v>17</v>
      </c>
      <c r="B52" s="42" t="s">
        <v>617</v>
      </c>
      <c r="C52" s="43">
        <v>15.624</v>
      </c>
    </row>
    <row r="53" spans="1:3">
      <c r="A53" s="46">
        <v>18</v>
      </c>
      <c r="B53" s="42" t="s">
        <v>618</v>
      </c>
      <c r="C53" s="43">
        <v>5.1624</v>
      </c>
    </row>
    <row r="54" spans="1:3">
      <c r="A54" s="46">
        <v>19</v>
      </c>
      <c r="B54" s="42" t="s">
        <v>619</v>
      </c>
      <c r="C54" s="43">
        <v>4.60083</v>
      </c>
    </row>
    <row r="55" spans="1:3">
      <c r="A55" s="46">
        <v>20</v>
      </c>
      <c r="B55" s="42" t="s">
        <v>620</v>
      </c>
      <c r="C55" s="43">
        <v>1.5</v>
      </c>
    </row>
    <row r="56" spans="1:3">
      <c r="A56" s="46">
        <v>21</v>
      </c>
      <c r="B56" s="42" t="s">
        <v>621</v>
      </c>
      <c r="C56" s="43">
        <v>3.5</v>
      </c>
    </row>
    <row r="57" ht="27" spans="1:3">
      <c r="A57" s="46">
        <v>22</v>
      </c>
      <c r="B57" s="42" t="s">
        <v>622</v>
      </c>
      <c r="C57" s="43">
        <v>18.244</v>
      </c>
    </row>
    <row r="58" ht="27" spans="1:3">
      <c r="A58" s="46">
        <v>23</v>
      </c>
      <c r="B58" s="42" t="s">
        <v>623</v>
      </c>
      <c r="C58" s="43">
        <v>3.401</v>
      </c>
    </row>
    <row r="59" ht="27" spans="1:3">
      <c r="A59" s="46">
        <v>24</v>
      </c>
      <c r="B59" s="42" t="s">
        <v>624</v>
      </c>
      <c r="C59" s="43">
        <v>2</v>
      </c>
    </row>
    <row r="60" spans="1:3">
      <c r="A60" s="46">
        <v>25</v>
      </c>
      <c r="B60" s="42" t="s">
        <v>625</v>
      </c>
      <c r="C60" s="43">
        <v>1.5</v>
      </c>
    </row>
    <row r="61" spans="1:3">
      <c r="A61" s="46">
        <v>26</v>
      </c>
      <c r="B61" s="42" t="s">
        <v>626</v>
      </c>
      <c r="C61" s="43">
        <v>0.9802</v>
      </c>
    </row>
    <row r="62" spans="1:3">
      <c r="A62" s="46">
        <v>27</v>
      </c>
      <c r="B62" s="42" t="s">
        <v>627</v>
      </c>
      <c r="C62" s="43">
        <v>0.8</v>
      </c>
    </row>
    <row r="63" spans="1:3">
      <c r="A63" s="46">
        <v>28</v>
      </c>
      <c r="B63" s="42" t="s">
        <v>628</v>
      </c>
      <c r="C63" s="43">
        <v>1</v>
      </c>
    </row>
    <row r="64" spans="1:3">
      <c r="A64" s="46">
        <v>29</v>
      </c>
      <c r="B64" s="42" t="s">
        <v>629</v>
      </c>
      <c r="C64" s="43">
        <v>0.329</v>
      </c>
    </row>
    <row r="65" spans="1:3">
      <c r="A65" s="46">
        <v>30</v>
      </c>
      <c r="B65" s="42" t="s">
        <v>630</v>
      </c>
      <c r="C65" s="43">
        <v>10.820744</v>
      </c>
    </row>
    <row r="66" spans="1:3">
      <c r="A66" s="46">
        <v>31</v>
      </c>
      <c r="B66" s="42" t="s">
        <v>631</v>
      </c>
      <c r="C66" s="43">
        <v>71.112</v>
      </c>
    </row>
    <row r="67" spans="1:3">
      <c r="A67" s="46">
        <v>32</v>
      </c>
      <c r="B67" s="42" t="s">
        <v>632</v>
      </c>
      <c r="C67" s="43">
        <v>2.31</v>
      </c>
    </row>
    <row r="68" spans="1:3">
      <c r="A68" s="39"/>
      <c r="B68" s="40" t="s">
        <v>633</v>
      </c>
      <c r="C68" s="41">
        <v>2902.365</v>
      </c>
    </row>
    <row r="69" spans="1:3">
      <c r="A69" s="46">
        <v>1</v>
      </c>
      <c r="B69" s="42" t="s">
        <v>634</v>
      </c>
      <c r="C69" s="43">
        <v>4.7712</v>
      </c>
    </row>
    <row r="70" spans="1:3">
      <c r="A70" s="46">
        <v>2</v>
      </c>
      <c r="B70" s="42" t="s">
        <v>635</v>
      </c>
      <c r="C70" s="43">
        <v>13.164506</v>
      </c>
    </row>
    <row r="71" spans="1:3">
      <c r="A71" s="46">
        <v>3</v>
      </c>
      <c r="B71" s="42" t="s">
        <v>636</v>
      </c>
      <c r="C71" s="43">
        <v>17.59</v>
      </c>
    </row>
    <row r="72" spans="1:3">
      <c r="A72" s="46">
        <v>4</v>
      </c>
      <c r="B72" s="42" t="s">
        <v>637</v>
      </c>
      <c r="C72" s="43">
        <v>287.689294</v>
      </c>
    </row>
    <row r="73" spans="1:3">
      <c r="A73" s="46">
        <v>5</v>
      </c>
      <c r="B73" s="42" t="s">
        <v>638</v>
      </c>
      <c r="C73" s="43">
        <v>79.15</v>
      </c>
    </row>
    <row r="74" spans="1:3">
      <c r="A74" s="46">
        <v>6</v>
      </c>
      <c r="B74" s="42" t="s">
        <v>639</v>
      </c>
      <c r="C74" s="43">
        <v>2500</v>
      </c>
    </row>
    <row r="75" s="1" customFormat="1" spans="1:3">
      <c r="A75" s="46"/>
      <c r="B75" s="40" t="s">
        <v>640</v>
      </c>
      <c r="C75" s="41">
        <v>589.49259</v>
      </c>
    </row>
    <row r="76" spans="1:3">
      <c r="A76" s="46">
        <v>1</v>
      </c>
      <c r="B76" s="42" t="s">
        <v>641</v>
      </c>
      <c r="C76" s="43">
        <v>10</v>
      </c>
    </row>
    <row r="77" spans="1:3">
      <c r="A77" s="46">
        <v>2</v>
      </c>
      <c r="B77" s="42" t="s">
        <v>642</v>
      </c>
      <c r="C77" s="43">
        <v>25</v>
      </c>
    </row>
    <row r="78" spans="1:3">
      <c r="A78" s="46">
        <v>3</v>
      </c>
      <c r="B78" s="42" t="s">
        <v>643</v>
      </c>
      <c r="C78" s="43">
        <v>56</v>
      </c>
    </row>
    <row r="79" spans="1:3">
      <c r="A79" s="46">
        <v>4</v>
      </c>
      <c r="B79" s="42" t="s">
        <v>644</v>
      </c>
      <c r="C79" s="43">
        <v>498.49259</v>
      </c>
    </row>
    <row r="80" spans="1:3">
      <c r="A80" s="39"/>
      <c r="B80" s="40" t="s">
        <v>645</v>
      </c>
      <c r="C80" s="41">
        <v>9981.256059</v>
      </c>
    </row>
    <row r="81" spans="1:3">
      <c r="A81" s="46">
        <v>1</v>
      </c>
      <c r="B81" s="42" t="s">
        <v>646</v>
      </c>
      <c r="C81" s="43">
        <v>170</v>
      </c>
    </row>
    <row r="82" spans="1:3">
      <c r="A82" s="46">
        <v>2</v>
      </c>
      <c r="B82" s="42" t="s">
        <v>647</v>
      </c>
      <c r="C82" s="43">
        <v>3.224</v>
      </c>
    </row>
    <row r="83" spans="1:3">
      <c r="A83" s="46">
        <v>3</v>
      </c>
      <c r="B83" s="42" t="s">
        <v>648</v>
      </c>
      <c r="C83" s="43">
        <v>346.35161</v>
      </c>
    </row>
    <row r="84" spans="1:3">
      <c r="A84" s="46">
        <v>4</v>
      </c>
      <c r="B84" s="42" t="s">
        <v>649</v>
      </c>
      <c r="C84" s="43">
        <v>368.9448</v>
      </c>
    </row>
    <row r="85" ht="27" spans="1:3">
      <c r="A85" s="46">
        <v>5</v>
      </c>
      <c r="B85" s="42" t="s">
        <v>650</v>
      </c>
      <c r="C85" s="43">
        <v>12</v>
      </c>
    </row>
    <row r="86" spans="1:3">
      <c r="A86" s="46">
        <v>6</v>
      </c>
      <c r="B86" s="42" t="s">
        <v>651</v>
      </c>
      <c r="C86" s="43">
        <v>1350</v>
      </c>
    </row>
    <row r="87" ht="27" spans="1:3">
      <c r="A87" s="46">
        <v>7</v>
      </c>
      <c r="B87" s="42" t="s">
        <v>652</v>
      </c>
      <c r="C87" s="43">
        <v>20</v>
      </c>
    </row>
    <row r="88" spans="1:3">
      <c r="A88" s="46">
        <v>8</v>
      </c>
      <c r="B88" s="42" t="s">
        <v>653</v>
      </c>
      <c r="C88" s="43">
        <v>45.44</v>
      </c>
    </row>
    <row r="89" spans="1:3">
      <c r="A89" s="46">
        <v>10</v>
      </c>
      <c r="B89" s="42" t="s">
        <v>654</v>
      </c>
      <c r="C89" s="43">
        <v>172.8915</v>
      </c>
    </row>
    <row r="90" spans="1:3">
      <c r="A90" s="46">
        <v>11</v>
      </c>
      <c r="B90" s="42" t="s">
        <v>655</v>
      </c>
      <c r="C90" s="43">
        <v>31.847418</v>
      </c>
    </row>
    <row r="91" ht="27" spans="1:3">
      <c r="A91" s="46">
        <v>12</v>
      </c>
      <c r="B91" s="42" t="s">
        <v>656</v>
      </c>
      <c r="C91" s="43">
        <v>2.4906</v>
      </c>
    </row>
    <row r="92" spans="1:3">
      <c r="A92" s="46">
        <v>13</v>
      </c>
      <c r="B92" s="42" t="s">
        <v>657</v>
      </c>
      <c r="C92" s="43">
        <v>1244.295132</v>
      </c>
    </row>
    <row r="93" spans="1:3">
      <c r="A93" s="46">
        <v>14</v>
      </c>
      <c r="B93" s="42" t="s">
        <v>658</v>
      </c>
      <c r="C93" s="43">
        <v>6131.137599</v>
      </c>
    </row>
    <row r="94" spans="1:3">
      <c r="A94" s="46">
        <v>15</v>
      </c>
      <c r="B94" s="42" t="s">
        <v>659</v>
      </c>
      <c r="C94" s="43">
        <v>8</v>
      </c>
    </row>
    <row r="95" ht="27" spans="1:3">
      <c r="A95" s="46">
        <v>16</v>
      </c>
      <c r="B95" s="42" t="s">
        <v>660</v>
      </c>
      <c r="C95" s="43">
        <v>2.1334</v>
      </c>
    </row>
    <row r="96" spans="1:3">
      <c r="A96" s="46">
        <v>17</v>
      </c>
      <c r="B96" s="42" t="s">
        <v>661</v>
      </c>
      <c r="C96" s="43">
        <v>40</v>
      </c>
    </row>
    <row r="97" spans="1:3">
      <c r="A97" s="46">
        <v>18</v>
      </c>
      <c r="B97" s="42" t="s">
        <v>662</v>
      </c>
      <c r="C97" s="43">
        <v>30</v>
      </c>
    </row>
    <row r="98" spans="1:3">
      <c r="A98" s="46">
        <v>19</v>
      </c>
      <c r="B98" s="42" t="s">
        <v>663</v>
      </c>
      <c r="C98" s="43">
        <v>2.5</v>
      </c>
    </row>
    <row r="99" spans="1:3">
      <c r="A99" s="39"/>
      <c r="B99" s="40" t="s">
        <v>664</v>
      </c>
      <c r="C99" s="41">
        <v>198.4</v>
      </c>
    </row>
    <row r="100" ht="27" spans="1:3">
      <c r="A100" s="39">
        <v>1</v>
      </c>
      <c r="B100" s="42" t="s">
        <v>665</v>
      </c>
      <c r="C100" s="43">
        <v>198.4</v>
      </c>
    </row>
    <row r="101" s="1" customFormat="1" spans="1:3">
      <c r="A101" s="39"/>
      <c r="B101" s="40" t="s">
        <v>666</v>
      </c>
      <c r="C101" s="41">
        <v>0</v>
      </c>
    </row>
    <row r="102" spans="1:3">
      <c r="A102" s="39"/>
      <c r="B102" s="44"/>
      <c r="C102" s="45">
        <v>0</v>
      </c>
    </row>
    <row r="103" s="1" customFormat="1" spans="1:3">
      <c r="A103" s="38" t="s">
        <v>667</v>
      </c>
      <c r="B103" s="48"/>
      <c r="C103" s="41">
        <v>16017.746632</v>
      </c>
    </row>
    <row r="104" spans="1:3">
      <c r="A104" s="39"/>
      <c r="B104" s="40" t="s">
        <v>668</v>
      </c>
      <c r="C104" s="41">
        <v>1104.175761</v>
      </c>
    </row>
    <row r="105" spans="1:3">
      <c r="A105" s="39">
        <v>1</v>
      </c>
      <c r="B105" s="42" t="s">
        <v>596</v>
      </c>
      <c r="C105" s="43">
        <v>498.49259</v>
      </c>
    </row>
    <row r="106" spans="1:3">
      <c r="A106" s="39">
        <v>2</v>
      </c>
      <c r="B106" s="42" t="s">
        <v>597</v>
      </c>
      <c r="C106" s="43">
        <v>362.614221</v>
      </c>
    </row>
    <row r="107" spans="1:3">
      <c r="A107" s="39">
        <v>3</v>
      </c>
      <c r="B107" s="42" t="s">
        <v>598</v>
      </c>
      <c r="C107" s="43">
        <v>74.44515</v>
      </c>
    </row>
    <row r="108" spans="1:3">
      <c r="A108" s="39">
        <v>4</v>
      </c>
      <c r="B108" s="42" t="s">
        <v>599</v>
      </c>
      <c r="C108" s="43">
        <v>168.6238</v>
      </c>
    </row>
    <row r="109" s="1" customFormat="1" spans="1:3">
      <c r="A109" s="38" t="s">
        <v>669</v>
      </c>
      <c r="B109" s="48"/>
      <c r="C109" s="41">
        <v>1104.175761</v>
      </c>
    </row>
    <row r="110" spans="1:3">
      <c r="A110" s="38" t="s">
        <v>670</v>
      </c>
      <c r="B110" s="48"/>
      <c r="C110" s="41">
        <v>17121.922393</v>
      </c>
    </row>
  </sheetData>
  <mergeCells count="5">
    <mergeCell ref="A1:C1"/>
    <mergeCell ref="A2:C2"/>
    <mergeCell ref="A103:B103"/>
    <mergeCell ref="A109:B109"/>
    <mergeCell ref="A110:B110"/>
  </mergeCells>
  <conditionalFormatting sqref="B22">
    <cfRule type="duplicateValues" dxfId="1" priority="9"/>
  </conditionalFormatting>
  <conditionalFormatting sqref="B100">
    <cfRule type="duplicateValues" dxfId="1" priority="3"/>
  </conditionalFormatting>
  <conditionalFormatting sqref="B69:B74">
    <cfRule type="duplicateValues" dxfId="1" priority="6"/>
  </conditionalFormatting>
  <conditionalFormatting sqref="B81:B98">
    <cfRule type="duplicateValues" dxfId="1" priority="4"/>
  </conditionalFormatting>
  <conditionalFormatting sqref="B105:B108">
    <cfRule type="duplicateValues" dxfId="1" priority="1"/>
  </conditionalFormatting>
  <conditionalFormatting sqref="B5 B6:B7 B8:B11 B12 B13 B14:B16 B17 B18">
    <cfRule type="duplicateValues" dxfId="1" priority="10"/>
  </conditionalFormatting>
  <conditionalFormatting sqref="B24:B26 B27 B28 B29 B30:B31 B32:B34">
    <cfRule type="duplicateValues" dxfId="1" priority="8"/>
  </conditionalFormatting>
  <conditionalFormatting sqref="B36 B37:B39 B40:B44 B45:B47 B48:B67">
    <cfRule type="duplicateValues" dxfId="1" priority="7"/>
  </conditionalFormatting>
  <conditionalFormatting sqref="B76 B77 B78 B79">
    <cfRule type="duplicateValues" dxfId="1" priority="2"/>
  </conditionalFormatting>
  <pageMargins left="0.751388888888889" right="0.751388888888889" top="1" bottom="1" header="0.511805555555556" footer="0.511805555555556"/>
  <pageSetup paperSize="9" scale="87" fitToHeight="0" orientation="portrait" horizontalDpi="600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8"/>
  <sheetViews>
    <sheetView workbookViewId="0">
      <selection activeCell="A1" sqref="A1:G1"/>
    </sheetView>
  </sheetViews>
  <sheetFormatPr defaultColWidth="9" defaultRowHeight="14.25" outlineLevelRow="7"/>
  <cols>
    <col min="1" max="7" width="11.875" style="1" customWidth="1"/>
    <col min="8" max="16384" width="9" style="1"/>
  </cols>
  <sheetData>
    <row r="1" ht="22.5" spans="1:9">
      <c r="A1" s="22" t="s">
        <v>671</v>
      </c>
      <c r="B1" s="22"/>
      <c r="C1" s="22"/>
      <c r="D1" s="22"/>
      <c r="E1" s="22"/>
      <c r="F1" s="22"/>
      <c r="G1" s="22"/>
      <c r="H1" s="3"/>
      <c r="I1" s="3"/>
    </row>
    <row r="2" spans="1:9">
      <c r="A2" s="3"/>
      <c r="B2" s="3"/>
      <c r="C2" s="3"/>
      <c r="D2" s="3"/>
      <c r="E2" s="3"/>
      <c r="F2" s="3"/>
      <c r="G2" s="26" t="s">
        <v>2</v>
      </c>
      <c r="H2" s="3"/>
      <c r="I2" s="3"/>
    </row>
    <row r="3" ht="25" customHeight="1" spans="1:9">
      <c r="A3" s="27" t="s">
        <v>672</v>
      </c>
      <c r="B3" s="4" t="s">
        <v>673</v>
      </c>
      <c r="C3" s="28"/>
      <c r="D3" s="28"/>
      <c r="E3" s="4" t="s">
        <v>674</v>
      </c>
      <c r="F3" s="28"/>
      <c r="G3" s="28"/>
      <c r="H3" s="3"/>
      <c r="I3" s="3"/>
    </row>
    <row r="4" ht="25" customHeight="1" spans="1:9">
      <c r="A4" s="29"/>
      <c r="B4" s="30" t="s">
        <v>670</v>
      </c>
      <c r="C4" s="27" t="s">
        <v>675</v>
      </c>
      <c r="D4" s="27" t="s">
        <v>676</v>
      </c>
      <c r="E4" s="27" t="s">
        <v>670</v>
      </c>
      <c r="F4" s="27" t="s">
        <v>675</v>
      </c>
      <c r="G4" s="27" t="s">
        <v>676</v>
      </c>
      <c r="H4" s="3"/>
      <c r="I4" s="3"/>
    </row>
    <row r="5" ht="25" customHeight="1" spans="1:9">
      <c r="A5" s="27" t="s">
        <v>677</v>
      </c>
      <c r="B5" s="31" t="s">
        <v>678</v>
      </c>
      <c r="C5" s="27" t="s">
        <v>679</v>
      </c>
      <c r="D5" s="27" t="s">
        <v>680</v>
      </c>
      <c r="E5" s="30" t="s">
        <v>681</v>
      </c>
      <c r="F5" s="27" t="s">
        <v>682</v>
      </c>
      <c r="G5" s="27" t="s">
        <v>683</v>
      </c>
      <c r="H5" s="3"/>
      <c r="I5" s="3"/>
    </row>
    <row r="6" ht="25" customHeight="1" spans="1:9">
      <c r="A6" s="32" t="s">
        <v>684</v>
      </c>
      <c r="B6" s="33"/>
      <c r="C6" s="34"/>
      <c r="D6" s="33"/>
      <c r="E6" s="33"/>
      <c r="F6" s="34"/>
      <c r="G6" s="33"/>
      <c r="H6" s="3"/>
      <c r="I6" s="3"/>
    </row>
    <row r="8" spans="1:2">
      <c r="A8" s="35" t="s">
        <v>379</v>
      </c>
      <c r="B8" s="35"/>
    </row>
  </sheetData>
  <mergeCells count="12">
    <mergeCell ref="A1:G1"/>
    <mergeCell ref="H1:I1"/>
    <mergeCell ref="A2:B2"/>
    <mergeCell ref="C2:F2"/>
    <mergeCell ref="H2:I2"/>
    <mergeCell ref="B3:D3"/>
    <mergeCell ref="E3:G3"/>
    <mergeCell ref="H3:I3"/>
    <mergeCell ref="H4:I4"/>
    <mergeCell ref="H5:I5"/>
    <mergeCell ref="H6:I6"/>
    <mergeCell ref="A8:B8"/>
  </mergeCells>
  <pageMargins left="0.75" right="0.75" top="1" bottom="1" header="0.51" footer="0.51"/>
  <pageSetup paperSize="9" orientation="landscape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6"/>
  <sheetViews>
    <sheetView workbookViewId="0">
      <selection activeCell="A1" sqref="A1:B1"/>
    </sheetView>
  </sheetViews>
  <sheetFormatPr defaultColWidth="9" defaultRowHeight="14.25" outlineLevelRow="5" outlineLevelCol="1"/>
  <cols>
    <col min="1" max="1" width="47.375" style="1" customWidth="1"/>
    <col min="2" max="2" width="36.5" style="1" customWidth="1"/>
    <col min="3" max="16384" width="9" style="1"/>
  </cols>
  <sheetData>
    <row r="1" ht="32" customHeight="1" spans="1:2">
      <c r="A1" s="22" t="s">
        <v>685</v>
      </c>
      <c r="B1" s="22"/>
    </row>
    <row r="2" spans="1:2">
      <c r="A2" s="3"/>
      <c r="B2" s="9" t="s">
        <v>2</v>
      </c>
    </row>
    <row r="3" ht="21" customHeight="1" spans="1:2">
      <c r="A3" s="23" t="s">
        <v>686</v>
      </c>
      <c r="B3" s="23" t="s">
        <v>687</v>
      </c>
    </row>
    <row r="4" ht="222" customHeight="1" spans="1:2">
      <c r="A4" s="24" t="s">
        <v>688</v>
      </c>
      <c r="B4" s="25"/>
    </row>
    <row r="6" spans="1:1">
      <c r="A6" s="8" t="s">
        <v>379</v>
      </c>
    </row>
  </sheetData>
  <mergeCells count="1">
    <mergeCell ref="A1:B1"/>
  </mergeCells>
  <pageMargins left="0.75" right="0.75" top="1" bottom="1" header="0.51" footer="0.51"/>
  <pageSetup paperSize="9" orientation="landscape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2"/>
  <sheetViews>
    <sheetView workbookViewId="0">
      <selection activeCell="A1" sqref="A1:B1"/>
    </sheetView>
  </sheetViews>
  <sheetFormatPr defaultColWidth="9" defaultRowHeight="14.25"/>
  <cols>
    <col min="1" max="1" width="50" style="1" customWidth="1"/>
    <col min="2" max="2" width="37.5" style="1" customWidth="1"/>
    <col min="3" max="16384" width="9" style="1"/>
  </cols>
  <sheetData>
    <row r="1" ht="30" customHeight="1" spans="1:20">
      <c r="A1" s="16" t="s">
        <v>689</v>
      </c>
      <c r="B1" s="16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>
      <c r="A2" s="3"/>
      <c r="B2" s="9" t="s">
        <v>2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ht="25" customHeight="1" spans="1:20">
      <c r="A3" s="17" t="s">
        <v>690</v>
      </c>
      <c r="B3" s="17" t="s">
        <v>6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</row>
    <row r="4" ht="25" customHeight="1" spans="1:20">
      <c r="A4" s="18" t="s">
        <v>691</v>
      </c>
      <c r="B4" s="19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</row>
    <row r="5" ht="25" customHeight="1" spans="1:20">
      <c r="A5" s="18" t="s">
        <v>692</v>
      </c>
      <c r="B5" s="19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</row>
    <row r="6" ht="25" customHeight="1" spans="1:20">
      <c r="A6" s="18" t="s">
        <v>693</v>
      </c>
      <c r="B6" s="20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</row>
    <row r="7" ht="25" customHeight="1" spans="1:20">
      <c r="A7" s="18" t="s">
        <v>694</v>
      </c>
      <c r="B7" s="20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</row>
    <row r="8" ht="25" customHeight="1" spans="1:20">
      <c r="A8" s="18" t="s">
        <v>695</v>
      </c>
      <c r="B8" s="19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</row>
    <row r="9" ht="25" customHeight="1" spans="1:20">
      <c r="A9" s="18" t="s">
        <v>696</v>
      </c>
      <c r="B9" s="20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</row>
    <row r="10" ht="25" customHeight="1" spans="1:20">
      <c r="A10" s="18" t="s">
        <v>697</v>
      </c>
      <c r="B10" s="21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</row>
    <row r="12" spans="1:1">
      <c r="A12" s="8" t="s">
        <v>379</v>
      </c>
    </row>
  </sheetData>
  <mergeCells count="11">
    <mergeCell ref="A1:B1"/>
    <mergeCell ref="C1:T1"/>
    <mergeCell ref="C2:T2"/>
    <mergeCell ref="C3:T3"/>
    <mergeCell ref="C4:T4"/>
    <mergeCell ref="C5:T5"/>
    <mergeCell ref="C6:T6"/>
    <mergeCell ref="C7:T7"/>
    <mergeCell ref="C8:T8"/>
    <mergeCell ref="C9:T9"/>
    <mergeCell ref="C10:T10"/>
  </mergeCells>
  <pageMargins left="0.75" right="0.75" top="1" bottom="1" header="0.51" footer="0.51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4"/>
  <sheetViews>
    <sheetView zoomScale="110" zoomScaleNormal="110" topLeftCell="A12" workbookViewId="0">
      <selection activeCell="H1" sqref="H$1:H$1048576"/>
    </sheetView>
  </sheetViews>
  <sheetFormatPr defaultColWidth="9" defaultRowHeight="14.25"/>
  <cols>
    <col min="1" max="1" width="11.625" style="136" customWidth="1"/>
    <col min="2" max="2" width="20.625" style="101" customWidth="1"/>
    <col min="3" max="3" width="12.5" style="101" customWidth="1"/>
    <col min="4" max="5" width="10.625" style="101" customWidth="1"/>
    <col min="6" max="6" width="11.625" style="115" customWidth="1"/>
    <col min="7" max="7" width="7.60833333333333" style="115" customWidth="1"/>
    <col min="8" max="8" width="10.375" style="95" hidden="1" customWidth="1"/>
    <col min="9" max="9" width="18.75" style="95" customWidth="1"/>
    <col min="10" max="11" width="12.625" style="95"/>
    <col min="12" max="16384" width="9" style="95"/>
  </cols>
  <sheetData>
    <row r="1" s="94" customFormat="1" ht="42.95" customHeight="1" spans="1:7">
      <c r="A1" s="96" t="s">
        <v>21</v>
      </c>
      <c r="B1" s="96"/>
      <c r="C1" s="96"/>
      <c r="D1" s="96"/>
      <c r="E1" s="96"/>
      <c r="F1" s="137"/>
      <c r="G1" s="137"/>
    </row>
    <row r="2" ht="18.95" customHeight="1" spans="2:7">
      <c r="B2" s="138"/>
      <c r="C2" s="138"/>
      <c r="D2" s="99"/>
      <c r="E2" s="99"/>
      <c r="F2" s="139" t="s">
        <v>2</v>
      </c>
      <c r="G2" s="139"/>
    </row>
    <row r="3" ht="27" customHeight="1" spans="1:7">
      <c r="A3" s="79" t="s">
        <v>22</v>
      </c>
      <c r="B3" s="79"/>
      <c r="C3" s="79" t="s">
        <v>4</v>
      </c>
      <c r="D3" s="79" t="s">
        <v>5</v>
      </c>
      <c r="E3" s="79" t="s">
        <v>6</v>
      </c>
      <c r="F3" s="102" t="s">
        <v>23</v>
      </c>
      <c r="G3" s="102" t="s">
        <v>24</v>
      </c>
    </row>
    <row r="4" spans="1:7">
      <c r="A4" s="81" t="s">
        <v>25</v>
      </c>
      <c r="B4" s="79" t="s">
        <v>3</v>
      </c>
      <c r="C4" s="79"/>
      <c r="D4" s="79"/>
      <c r="E4" s="80"/>
      <c r="F4" s="103"/>
      <c r="G4" s="103"/>
    </row>
    <row r="5" s="109" customFormat="1" ht="27" customHeight="1" spans="1:8">
      <c r="A5" s="140" t="s">
        <v>26</v>
      </c>
      <c r="B5" s="140"/>
      <c r="C5" s="41">
        <v>17559.56</v>
      </c>
      <c r="D5" s="41">
        <v>41932.03</v>
      </c>
      <c r="E5" s="41">
        <v>41932.03</v>
      </c>
      <c r="F5" s="230">
        <f>E5/C5</f>
        <v>2.38798865119627</v>
      </c>
      <c r="G5" s="131">
        <f>E5/H5</f>
        <v>1.4078681856628</v>
      </c>
      <c r="H5" s="41">
        <f>SUM(H6:H20)</f>
        <v>29784.059635</v>
      </c>
    </row>
    <row r="6" ht="27" customHeight="1" spans="1:11">
      <c r="A6" s="142">
        <v>201</v>
      </c>
      <c r="B6" s="143" t="s">
        <v>27</v>
      </c>
      <c r="C6" s="224">
        <v>4490.99</v>
      </c>
      <c r="D6" s="224">
        <v>5255.56</v>
      </c>
      <c r="E6" s="224">
        <v>5255.56</v>
      </c>
      <c r="F6" s="230">
        <f t="shared" ref="F5:F10" si="0">E6/C6</f>
        <v>1.17024531339415</v>
      </c>
      <c r="G6" s="131">
        <f t="shared" ref="G6:G22" si="1">E6/H6</f>
        <v>1.08334885122748</v>
      </c>
      <c r="H6" s="45">
        <v>4851.216664</v>
      </c>
      <c r="K6" s="109"/>
    </row>
    <row r="7" ht="27" customHeight="1" spans="1:11">
      <c r="A7" s="142">
        <v>203</v>
      </c>
      <c r="B7" s="143" t="s">
        <v>28</v>
      </c>
      <c r="C7" s="224">
        <v>44.54</v>
      </c>
      <c r="D7" s="224">
        <v>37.59</v>
      </c>
      <c r="E7" s="224">
        <v>37.59</v>
      </c>
      <c r="F7" s="230">
        <f t="shared" si="0"/>
        <v>0.843960484957342</v>
      </c>
      <c r="G7" s="131">
        <f t="shared" si="1"/>
        <v>2.56307104868403</v>
      </c>
      <c r="H7" s="45">
        <v>14.666</v>
      </c>
      <c r="K7" s="109"/>
    </row>
    <row r="8" ht="27" customHeight="1" spans="1:11">
      <c r="A8" s="142">
        <v>204</v>
      </c>
      <c r="B8" s="143" t="s">
        <v>29</v>
      </c>
      <c r="C8" s="231">
        <v>238</v>
      </c>
      <c r="D8" s="224">
        <v>362.96</v>
      </c>
      <c r="E8" s="224">
        <v>362.96</v>
      </c>
      <c r="F8" s="230">
        <f t="shared" si="0"/>
        <v>1.52504201680672</v>
      </c>
      <c r="G8" s="131">
        <f t="shared" si="1"/>
        <v>1.1850127233134</v>
      </c>
      <c r="H8" s="45">
        <v>306.29207</v>
      </c>
      <c r="K8" s="109"/>
    </row>
    <row r="9" ht="27" customHeight="1" spans="1:11">
      <c r="A9" s="142">
        <v>205</v>
      </c>
      <c r="B9" s="143" t="s">
        <v>30</v>
      </c>
      <c r="C9" s="224">
        <v>200</v>
      </c>
      <c r="D9" s="224">
        <v>185</v>
      </c>
      <c r="E9" s="224">
        <v>185</v>
      </c>
      <c r="F9" s="230">
        <f t="shared" si="0"/>
        <v>0.925</v>
      </c>
      <c r="G9" s="131">
        <f t="shared" si="1"/>
        <v>1.72093023255814</v>
      </c>
      <c r="H9" s="45">
        <v>107.5</v>
      </c>
      <c r="K9" s="109"/>
    </row>
    <row r="10" ht="27" customHeight="1" spans="1:11">
      <c r="A10" s="142">
        <v>206</v>
      </c>
      <c r="B10" s="143" t="s">
        <v>31</v>
      </c>
      <c r="C10" s="224">
        <v>0</v>
      </c>
      <c r="D10" s="224">
        <v>0</v>
      </c>
      <c r="E10" s="224">
        <v>0</v>
      </c>
      <c r="F10" s="230" t="e">
        <f t="shared" si="0"/>
        <v>#DIV/0!</v>
      </c>
      <c r="G10" s="131" t="e">
        <f t="shared" si="1"/>
        <v>#DIV/0!</v>
      </c>
      <c r="H10" s="45">
        <v>0</v>
      </c>
      <c r="K10" s="109"/>
    </row>
    <row r="11" ht="27" customHeight="1" spans="1:11">
      <c r="A11" s="142">
        <v>207</v>
      </c>
      <c r="B11" s="143" t="s">
        <v>32</v>
      </c>
      <c r="C11" s="224">
        <v>204.5</v>
      </c>
      <c r="D11" s="224">
        <v>362.95</v>
      </c>
      <c r="E11" s="224">
        <v>362.95</v>
      </c>
      <c r="F11" s="230">
        <f t="shared" ref="F11:F21" si="2">E11/C11</f>
        <v>1.77481662591687</v>
      </c>
      <c r="G11" s="131">
        <f t="shared" si="1"/>
        <v>0.89658371836575</v>
      </c>
      <c r="H11" s="45">
        <v>404.8144</v>
      </c>
      <c r="K11" s="109"/>
    </row>
    <row r="12" ht="27" customHeight="1" spans="1:11">
      <c r="A12" s="142">
        <v>208</v>
      </c>
      <c r="B12" s="143" t="s">
        <v>33</v>
      </c>
      <c r="C12" s="224">
        <v>2636.32</v>
      </c>
      <c r="D12" s="224">
        <v>3461.65</v>
      </c>
      <c r="E12" s="224">
        <v>3461.65</v>
      </c>
      <c r="F12" s="230">
        <f t="shared" si="2"/>
        <v>1.31306138860229</v>
      </c>
      <c r="G12" s="131">
        <f t="shared" si="1"/>
        <v>1.1717160969628</v>
      </c>
      <c r="H12" s="45">
        <f>2779.951454+174.39048</f>
        <v>2954.341934</v>
      </c>
      <c r="K12" s="109"/>
    </row>
    <row r="13" ht="27" customHeight="1" spans="1:11">
      <c r="A13" s="142">
        <v>210</v>
      </c>
      <c r="B13" s="143" t="s">
        <v>34</v>
      </c>
      <c r="C13" s="224">
        <v>3285.58</v>
      </c>
      <c r="D13" s="224">
        <v>4115.38</v>
      </c>
      <c r="E13" s="224">
        <v>4115.38</v>
      </c>
      <c r="F13" s="230">
        <f t="shared" si="2"/>
        <v>1.25255814802866</v>
      </c>
      <c r="G13" s="131">
        <f t="shared" si="1"/>
        <v>0.911759411773711</v>
      </c>
      <c r="H13" s="45">
        <f>1666.250767+2847.418022</f>
        <v>4513.668789</v>
      </c>
      <c r="K13" s="109"/>
    </row>
    <row r="14" ht="27" customHeight="1" spans="1:11">
      <c r="A14" s="142">
        <v>211</v>
      </c>
      <c r="B14" s="143" t="s">
        <v>35</v>
      </c>
      <c r="C14" s="224">
        <v>0</v>
      </c>
      <c r="D14" s="224">
        <v>2902.37</v>
      </c>
      <c r="E14" s="224">
        <v>2902.37</v>
      </c>
      <c r="F14" s="230" t="e">
        <f t="shared" si="2"/>
        <v>#DIV/0!</v>
      </c>
      <c r="G14" s="131">
        <f t="shared" si="1"/>
        <v>3.60302675351239</v>
      </c>
      <c r="H14" s="45">
        <v>805.536622</v>
      </c>
      <c r="K14" s="109"/>
    </row>
    <row r="15" ht="27" customHeight="1" spans="1:11">
      <c r="A15" s="142">
        <v>212</v>
      </c>
      <c r="B15" s="143" t="s">
        <v>36</v>
      </c>
      <c r="C15" s="232">
        <v>2255.5</v>
      </c>
      <c r="D15" s="224">
        <v>5403.18</v>
      </c>
      <c r="E15" s="224">
        <v>5403.18</v>
      </c>
      <c r="F15" s="230">
        <f t="shared" si="2"/>
        <v>2.39555752604744</v>
      </c>
      <c r="G15" s="131">
        <f t="shared" si="1"/>
        <v>1.55041253126003</v>
      </c>
      <c r="H15" s="45">
        <v>3484.995052</v>
      </c>
      <c r="K15" s="109"/>
    </row>
    <row r="16" ht="27" customHeight="1" spans="1:11">
      <c r="A16" s="142">
        <v>213</v>
      </c>
      <c r="B16" s="143" t="s">
        <v>37</v>
      </c>
      <c r="C16" s="232">
        <v>628.06</v>
      </c>
      <c r="D16" s="224">
        <v>11511.51</v>
      </c>
      <c r="E16" s="224">
        <v>11511.51</v>
      </c>
      <c r="F16" s="230">
        <f t="shared" si="2"/>
        <v>18.3286787886508</v>
      </c>
      <c r="G16" s="131">
        <f t="shared" si="1"/>
        <v>0.948266833212871</v>
      </c>
      <c r="H16" s="45">
        <v>12139.52613</v>
      </c>
      <c r="K16" s="109"/>
    </row>
    <row r="17" ht="27" customHeight="1" spans="1:11">
      <c r="A17" s="142">
        <v>214</v>
      </c>
      <c r="B17" s="143" t="s">
        <v>38</v>
      </c>
      <c r="C17" s="224"/>
      <c r="D17" s="224">
        <v>0</v>
      </c>
      <c r="E17" s="224">
        <v>0</v>
      </c>
      <c r="F17" s="230" t="s">
        <v>39</v>
      </c>
      <c r="G17" s="131" t="e">
        <f t="shared" si="1"/>
        <v>#DIV/0!</v>
      </c>
      <c r="H17" s="45">
        <v>0</v>
      </c>
      <c r="K17" s="109"/>
    </row>
    <row r="18" ht="27" customHeight="1" spans="1:11">
      <c r="A18" s="142">
        <v>220</v>
      </c>
      <c r="B18" s="143" t="s">
        <v>40</v>
      </c>
      <c r="C18" s="224"/>
      <c r="D18" s="224">
        <v>198.4</v>
      </c>
      <c r="E18" s="224">
        <v>198.4</v>
      </c>
      <c r="F18" s="230"/>
      <c r="G18" s="131"/>
      <c r="H18" s="45">
        <v>78.906</v>
      </c>
      <c r="K18" s="109"/>
    </row>
    <row r="19" ht="27" customHeight="1" spans="1:11">
      <c r="A19" s="142">
        <v>221</v>
      </c>
      <c r="B19" s="143" t="s">
        <v>41</v>
      </c>
      <c r="C19" s="224"/>
      <c r="D19" s="224">
        <v>0</v>
      </c>
      <c r="E19" s="224">
        <v>0</v>
      </c>
      <c r="F19" s="230" t="s">
        <v>39</v>
      </c>
      <c r="G19" s="131" t="e">
        <f>E19/H19</f>
        <v>#DIV/0!</v>
      </c>
      <c r="H19" s="45">
        <v>0</v>
      </c>
      <c r="K19" s="109"/>
    </row>
    <row r="20" ht="27" customHeight="1" spans="1:11">
      <c r="A20" s="142">
        <v>224</v>
      </c>
      <c r="B20" s="143" t="s">
        <v>42</v>
      </c>
      <c r="C20" s="224">
        <v>0</v>
      </c>
      <c r="D20" s="224">
        <v>877.35</v>
      </c>
      <c r="E20" s="224">
        <v>877.35</v>
      </c>
      <c r="F20" s="230" t="e">
        <f>E20/C20</f>
        <v>#DIV/0!</v>
      </c>
      <c r="G20" s="131">
        <f>E20/H20</f>
        <v>7.15643402776016</v>
      </c>
      <c r="H20" s="45">
        <v>122.595974</v>
      </c>
      <c r="K20" s="109"/>
    </row>
    <row r="21" customFormat="1" ht="27" customHeight="1" spans="1:11">
      <c r="A21" s="142">
        <v>229</v>
      </c>
      <c r="B21" s="143" t="s">
        <v>43</v>
      </c>
      <c r="C21" s="224">
        <v>0</v>
      </c>
      <c r="D21" s="224"/>
      <c r="E21" s="224"/>
      <c r="F21" s="230"/>
      <c r="G21" s="131" t="e">
        <f>E21/H21</f>
        <v>#DIV/0!</v>
      </c>
      <c r="H21" s="45"/>
      <c r="I21" s="95"/>
      <c r="K21" s="109"/>
    </row>
    <row r="22" s="109" customFormat="1" ht="27" customHeight="1" spans="1:9">
      <c r="A22" s="140" t="s">
        <v>44</v>
      </c>
      <c r="B22" s="140"/>
      <c r="C22" s="45">
        <v>1459</v>
      </c>
      <c r="D22" s="45">
        <v>1459</v>
      </c>
      <c r="E22" s="45">
        <v>1459</v>
      </c>
      <c r="F22" s="230">
        <f>E22/C22</f>
        <v>1</v>
      </c>
      <c r="G22" s="131">
        <f>E22/H22</f>
        <v>1</v>
      </c>
      <c r="H22" s="45">
        <v>1459</v>
      </c>
      <c r="I22" s="145"/>
    </row>
    <row r="23" s="109" customFormat="1" ht="27" customHeight="1" spans="1:9">
      <c r="A23" s="81" t="s">
        <v>45</v>
      </c>
      <c r="B23" s="81"/>
      <c r="C23" s="41">
        <f t="shared" ref="C23:H23" si="3">C22+C5</f>
        <v>19018.56</v>
      </c>
      <c r="D23" s="41">
        <f t="shared" si="3"/>
        <v>43391.03</v>
      </c>
      <c r="E23" s="41">
        <f t="shared" si="3"/>
        <v>43391.03</v>
      </c>
      <c r="F23" s="233">
        <f>E23/C23</f>
        <v>2.28150974626891</v>
      </c>
      <c r="G23" s="131">
        <f>E23/H23</f>
        <v>1.38882140567921</v>
      </c>
      <c r="H23" s="41">
        <f t="shared" si="3"/>
        <v>31243.059635</v>
      </c>
      <c r="I23" s="145"/>
    </row>
    <row r="24" spans="11:11">
      <c r="K24" s="109"/>
    </row>
    <row r="32" spans="1:7">
      <c r="A32" s="95"/>
      <c r="B32" s="95"/>
      <c r="C32" s="95"/>
      <c r="D32" s="95"/>
      <c r="E32" s="95"/>
      <c r="F32" s="144"/>
      <c r="G32" s="144"/>
    </row>
    <row r="33" spans="1:7">
      <c r="A33" s="95"/>
      <c r="B33" s="95"/>
      <c r="C33" s="95"/>
      <c r="D33" s="95"/>
      <c r="E33" s="95"/>
      <c r="F33" s="144"/>
      <c r="G33" s="144"/>
    </row>
    <row r="34" spans="1:7">
      <c r="A34" s="95"/>
      <c r="B34" s="95"/>
      <c r="C34" s="95"/>
      <c r="D34" s="95"/>
      <c r="E34" s="95"/>
      <c r="F34" s="144"/>
      <c r="G34" s="144"/>
    </row>
    <row r="35" spans="1:7">
      <c r="A35" s="95"/>
      <c r="B35" s="95"/>
      <c r="C35" s="95"/>
      <c r="D35" s="95"/>
      <c r="E35" s="95"/>
      <c r="F35" s="144"/>
      <c r="G35" s="144"/>
    </row>
    <row r="36" spans="1:7">
      <c r="A36" s="95"/>
      <c r="B36" s="95"/>
      <c r="C36" s="95"/>
      <c r="D36" s="95"/>
      <c r="E36" s="95"/>
      <c r="F36" s="144"/>
      <c r="G36" s="144"/>
    </row>
    <row r="37" spans="1:7">
      <c r="A37" s="95"/>
      <c r="B37" s="95"/>
      <c r="C37" s="95"/>
      <c r="D37" s="95"/>
      <c r="E37" s="95"/>
      <c r="F37" s="144"/>
      <c r="G37" s="144"/>
    </row>
    <row r="38" spans="1:7">
      <c r="A38" s="95"/>
      <c r="B38" s="95"/>
      <c r="C38" s="95"/>
      <c r="D38" s="95"/>
      <c r="E38" s="95"/>
      <c r="F38" s="144"/>
      <c r="G38" s="144"/>
    </row>
    <row r="39" spans="1:7">
      <c r="A39" s="95"/>
      <c r="B39" s="95"/>
      <c r="C39" s="95"/>
      <c r="D39" s="95"/>
      <c r="E39" s="95"/>
      <c r="F39" s="144"/>
      <c r="G39" s="144"/>
    </row>
    <row r="40" spans="1:7">
      <c r="A40" s="95"/>
      <c r="B40" s="95"/>
      <c r="C40" s="95"/>
      <c r="D40" s="95"/>
      <c r="E40" s="95"/>
      <c r="F40" s="144"/>
      <c r="G40" s="144"/>
    </row>
    <row r="41" spans="1:7">
      <c r="A41" s="95"/>
      <c r="B41" s="95"/>
      <c r="C41" s="95"/>
      <c r="D41" s="95"/>
      <c r="E41" s="95"/>
      <c r="F41" s="144"/>
      <c r="G41" s="144"/>
    </row>
    <row r="42" spans="1:7">
      <c r="A42" s="95"/>
      <c r="B42" s="95"/>
      <c r="C42" s="95"/>
      <c r="D42" s="95"/>
      <c r="E42" s="95"/>
      <c r="F42" s="144"/>
      <c r="G42" s="144"/>
    </row>
    <row r="43" spans="1:7">
      <c r="A43" s="95"/>
      <c r="B43" s="95"/>
      <c r="C43" s="95"/>
      <c r="D43" s="95"/>
      <c r="E43" s="95"/>
      <c r="F43" s="144"/>
      <c r="G43" s="144"/>
    </row>
    <row r="44" spans="1:7">
      <c r="A44" s="95"/>
      <c r="B44" s="95"/>
      <c r="C44" s="95"/>
      <c r="D44" s="95"/>
      <c r="E44" s="95"/>
      <c r="F44" s="144"/>
      <c r="G44" s="144"/>
    </row>
  </sheetData>
  <mergeCells count="11">
    <mergeCell ref="A1:G1"/>
    <mergeCell ref="F2:G2"/>
    <mergeCell ref="A3:B3"/>
    <mergeCell ref="A5:B5"/>
    <mergeCell ref="A22:B22"/>
    <mergeCell ref="A23:B23"/>
    <mergeCell ref="C3:C4"/>
    <mergeCell ref="D3:D4"/>
    <mergeCell ref="E3:E4"/>
    <mergeCell ref="F3:F4"/>
    <mergeCell ref="G3:G4"/>
  </mergeCells>
  <printOptions horizontalCentered="1"/>
  <pageMargins left="0.75" right="0.75" top="0.79" bottom="0.79" header="0.51" footer="0.51"/>
  <pageSetup paperSize="9" scale="92" orientation="portrait" horizontalDpi="600" verticalDpi="600"/>
  <headerFooter alignWithMargins="0" scaleWithDoc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"/>
  <sheetViews>
    <sheetView workbookViewId="0">
      <selection activeCell="K8" sqref="K8"/>
    </sheetView>
  </sheetViews>
  <sheetFormatPr defaultColWidth="9" defaultRowHeight="14.25" outlineLevelCol="7"/>
  <cols>
    <col min="1" max="1" width="44.875" style="1" customWidth="1"/>
    <col min="2" max="3" width="9" style="1"/>
    <col min="4" max="4" width="12.75" style="1" customWidth="1"/>
    <col min="5" max="5" width="11.75" style="1" customWidth="1"/>
    <col min="6" max="7" width="9" style="1"/>
    <col min="8" max="8" width="14.875" style="1" customWidth="1"/>
    <col min="9" max="16384" width="9" style="1"/>
  </cols>
  <sheetData>
    <row r="1" ht="30" customHeight="1" spans="1:8">
      <c r="A1" s="2" t="s">
        <v>698</v>
      </c>
      <c r="B1" s="2"/>
      <c r="C1" s="2"/>
      <c r="D1" s="2"/>
      <c r="E1" s="2"/>
      <c r="F1" s="2"/>
      <c r="G1" s="2"/>
      <c r="H1" s="2"/>
    </row>
    <row r="2" spans="1:8">
      <c r="A2" s="3"/>
      <c r="B2" s="3"/>
      <c r="C2" s="3"/>
      <c r="D2" s="3"/>
      <c r="E2" s="3"/>
      <c r="F2" s="9" t="s">
        <v>2</v>
      </c>
      <c r="G2" s="10"/>
      <c r="H2" s="10"/>
    </row>
    <row r="3" ht="24" spans="1:8">
      <c r="A3" s="11" t="s">
        <v>569</v>
      </c>
      <c r="B3" s="11" t="s">
        <v>699</v>
      </c>
      <c r="C3" s="11" t="s">
        <v>700</v>
      </c>
      <c r="D3" s="11" t="s">
        <v>701</v>
      </c>
      <c r="E3" s="11" t="s">
        <v>702</v>
      </c>
      <c r="F3" s="11" t="s">
        <v>703</v>
      </c>
      <c r="G3" s="11" t="s">
        <v>704</v>
      </c>
      <c r="H3" s="12" t="s">
        <v>705</v>
      </c>
    </row>
    <row r="4" ht="19" customHeight="1" spans="1:8">
      <c r="A4" s="13"/>
      <c r="B4" s="13"/>
      <c r="C4" s="13"/>
      <c r="D4" s="13"/>
      <c r="E4" s="13"/>
      <c r="F4" s="13"/>
      <c r="G4" s="14"/>
      <c r="H4" s="15"/>
    </row>
    <row r="5" ht="19" customHeight="1" spans="1:8">
      <c r="A5" s="13"/>
      <c r="B5" s="13"/>
      <c r="C5" s="13"/>
      <c r="D5" s="13"/>
      <c r="E5" s="13"/>
      <c r="F5" s="13"/>
      <c r="G5" s="14"/>
      <c r="H5" s="15"/>
    </row>
    <row r="6" ht="19" customHeight="1" spans="1:8">
      <c r="A6" s="13"/>
      <c r="B6" s="13"/>
      <c r="C6" s="13"/>
      <c r="D6" s="13"/>
      <c r="E6" s="13"/>
      <c r="F6" s="13"/>
      <c r="G6" s="14"/>
      <c r="H6" s="15"/>
    </row>
    <row r="7" ht="19" customHeight="1" spans="1:8">
      <c r="A7" s="13"/>
      <c r="B7" s="13"/>
      <c r="C7" s="13"/>
      <c r="D7" s="13"/>
      <c r="E7" s="13"/>
      <c r="F7" s="13"/>
      <c r="G7" s="14"/>
      <c r="H7" s="15"/>
    </row>
    <row r="8" ht="19" customHeight="1" spans="1:8">
      <c r="A8" s="13"/>
      <c r="B8" s="13"/>
      <c r="C8" s="13"/>
      <c r="D8" s="13"/>
      <c r="E8" s="13"/>
      <c r="F8" s="13"/>
      <c r="G8" s="14"/>
      <c r="H8" s="15"/>
    </row>
    <row r="9" ht="19" customHeight="1" spans="1:8">
      <c r="A9" s="13"/>
      <c r="B9" s="13"/>
      <c r="C9" s="13"/>
      <c r="D9" s="13"/>
      <c r="E9" s="13"/>
      <c r="F9" s="13"/>
      <c r="G9" s="14"/>
      <c r="H9" s="15"/>
    </row>
    <row r="10" ht="19" customHeight="1" spans="1:8">
      <c r="A10" s="13"/>
      <c r="B10" s="13"/>
      <c r="C10" s="13"/>
      <c r="D10" s="13"/>
      <c r="E10" s="13"/>
      <c r="F10" s="13"/>
      <c r="G10" s="14"/>
      <c r="H10" s="15"/>
    </row>
    <row r="12" spans="1:1">
      <c r="A12" s="8" t="s">
        <v>379</v>
      </c>
    </row>
  </sheetData>
  <mergeCells count="4">
    <mergeCell ref="A1:H1"/>
    <mergeCell ref="A2:C2"/>
    <mergeCell ref="D2:E2"/>
    <mergeCell ref="F2:H2"/>
  </mergeCells>
  <pageMargins left="0.75" right="0.75" top="1" bottom="1" header="0.51" footer="0.51"/>
  <pageSetup paperSize="9" orientation="landscape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31"/>
  <sheetViews>
    <sheetView topLeftCell="A8" workbookViewId="0">
      <selection activeCell="K8" sqref="K8"/>
    </sheetView>
  </sheetViews>
  <sheetFormatPr defaultColWidth="9" defaultRowHeight="14.25" outlineLevelCol="4"/>
  <cols>
    <col min="1" max="1" width="32.625" style="1" customWidth="1"/>
    <col min="2" max="2" width="37.5" style="1" customWidth="1"/>
    <col min="3" max="3" width="42.625" style="1" customWidth="1"/>
    <col min="4" max="16384" width="9" style="1"/>
  </cols>
  <sheetData>
    <row r="1" ht="39" customHeight="1" spans="1:5">
      <c r="A1" s="2" t="s">
        <v>706</v>
      </c>
      <c r="B1" s="2"/>
      <c r="C1" s="2"/>
      <c r="D1" s="3"/>
      <c r="E1" s="3"/>
    </row>
    <row r="2" spans="1:5">
      <c r="A2" s="3"/>
      <c r="B2" s="3"/>
      <c r="C2" s="3"/>
      <c r="D2" s="3"/>
      <c r="E2" s="3"/>
    </row>
    <row r="3" spans="1:5">
      <c r="A3" s="4" t="s">
        <v>707</v>
      </c>
      <c r="B3" s="4" t="s">
        <v>708</v>
      </c>
      <c r="C3" s="4" t="s">
        <v>709</v>
      </c>
      <c r="D3" s="3"/>
      <c r="E3" s="3"/>
    </row>
    <row r="4" spans="1:5">
      <c r="A4" s="5" t="s">
        <v>710</v>
      </c>
      <c r="B4" s="6"/>
      <c r="C4" s="6"/>
      <c r="D4" s="3"/>
      <c r="E4" s="3"/>
    </row>
    <row r="5" spans="1:5">
      <c r="A5" s="5" t="s">
        <v>711</v>
      </c>
      <c r="B5" s="7"/>
      <c r="C5" s="7"/>
      <c r="D5" s="3"/>
      <c r="E5" s="3"/>
    </row>
    <row r="6" spans="1:5">
      <c r="A6" s="5" t="s">
        <v>676</v>
      </c>
      <c r="B6" s="6"/>
      <c r="C6" s="6"/>
      <c r="D6" s="3"/>
      <c r="E6" s="3"/>
    </row>
    <row r="7" spans="1:5">
      <c r="A7" s="5" t="s">
        <v>712</v>
      </c>
      <c r="B7" s="6"/>
      <c r="C7" s="6"/>
      <c r="D7" s="3"/>
      <c r="E7" s="3"/>
    </row>
    <row r="8" spans="1:5">
      <c r="A8" s="5" t="s">
        <v>711</v>
      </c>
      <c r="B8" s="7"/>
      <c r="C8" s="7"/>
      <c r="D8" s="3"/>
      <c r="E8" s="3"/>
    </row>
    <row r="9" spans="1:5">
      <c r="A9" s="5" t="s">
        <v>676</v>
      </c>
      <c r="B9" s="6"/>
      <c r="C9" s="6"/>
      <c r="D9" s="3"/>
      <c r="E9" s="3"/>
    </row>
    <row r="10" spans="1:5">
      <c r="A10" s="5" t="s">
        <v>713</v>
      </c>
      <c r="B10" s="7"/>
      <c r="C10" s="7"/>
      <c r="D10" s="3"/>
      <c r="E10" s="3"/>
    </row>
    <row r="11" spans="1:5">
      <c r="A11" s="5" t="s">
        <v>714</v>
      </c>
      <c r="B11" s="7"/>
      <c r="C11" s="7"/>
      <c r="D11" s="3"/>
      <c r="E11" s="3"/>
    </row>
    <row r="12" spans="1:5">
      <c r="A12" s="5" t="s">
        <v>715</v>
      </c>
      <c r="B12" s="7"/>
      <c r="C12" s="7"/>
      <c r="D12" s="3"/>
      <c r="E12" s="3"/>
    </row>
    <row r="13" spans="1:5">
      <c r="A13" s="5" t="s">
        <v>716</v>
      </c>
      <c r="B13" s="7"/>
      <c r="C13" s="7"/>
      <c r="D13" s="3"/>
      <c r="E13" s="3"/>
    </row>
    <row r="14" spans="1:5">
      <c r="A14" s="5" t="s">
        <v>717</v>
      </c>
      <c r="B14" s="7"/>
      <c r="C14" s="7"/>
      <c r="D14" s="3"/>
      <c r="E14" s="3"/>
    </row>
    <row r="15" spans="1:5">
      <c r="A15" s="5" t="s">
        <v>718</v>
      </c>
      <c r="B15" s="7"/>
      <c r="C15" s="7"/>
      <c r="D15" s="3"/>
      <c r="E15" s="3"/>
    </row>
    <row r="16" spans="1:5">
      <c r="A16" s="5" t="s">
        <v>719</v>
      </c>
      <c r="B16" s="7"/>
      <c r="C16" s="7"/>
      <c r="D16" s="3"/>
      <c r="E16" s="3"/>
    </row>
    <row r="17" spans="1:5">
      <c r="A17" s="5" t="s">
        <v>720</v>
      </c>
      <c r="B17" s="7"/>
      <c r="C17" s="7"/>
      <c r="D17" s="3"/>
      <c r="E17" s="3"/>
    </row>
    <row r="18" spans="1:5">
      <c r="A18" s="5" t="s">
        <v>721</v>
      </c>
      <c r="B18" s="7"/>
      <c r="C18" s="7"/>
      <c r="D18" s="3"/>
      <c r="E18" s="3"/>
    </row>
    <row r="19" spans="1:5">
      <c r="A19" s="5" t="s">
        <v>675</v>
      </c>
      <c r="B19" s="7"/>
      <c r="C19" s="7"/>
      <c r="D19" s="3"/>
      <c r="E19" s="3"/>
    </row>
    <row r="20" spans="1:5">
      <c r="A20" s="5" t="s">
        <v>676</v>
      </c>
      <c r="B20" s="7"/>
      <c r="C20" s="7"/>
      <c r="D20" s="3"/>
      <c r="E20" s="3"/>
    </row>
    <row r="21" spans="1:5">
      <c r="A21" s="5" t="s">
        <v>722</v>
      </c>
      <c r="B21" s="7"/>
      <c r="C21" s="7"/>
      <c r="D21" s="3"/>
      <c r="E21" s="3"/>
    </row>
    <row r="22" spans="1:5">
      <c r="A22" s="5" t="s">
        <v>675</v>
      </c>
      <c r="B22" s="7"/>
      <c r="C22" s="7"/>
      <c r="D22" s="3"/>
      <c r="E22" s="3"/>
    </row>
    <row r="23" spans="1:5">
      <c r="A23" s="5" t="s">
        <v>676</v>
      </c>
      <c r="B23" s="7"/>
      <c r="C23" s="7"/>
      <c r="D23" s="3"/>
      <c r="E23" s="3"/>
    </row>
    <row r="24" spans="1:5">
      <c r="A24" s="5" t="s">
        <v>723</v>
      </c>
      <c r="B24" s="6"/>
      <c r="C24" s="6"/>
      <c r="D24" s="3"/>
      <c r="E24" s="3"/>
    </row>
    <row r="25" spans="1:5">
      <c r="A25" s="5" t="s">
        <v>711</v>
      </c>
      <c r="B25" s="7"/>
      <c r="C25" s="7"/>
      <c r="D25" s="3"/>
      <c r="E25" s="3"/>
    </row>
    <row r="26" spans="1:5">
      <c r="A26" s="5" t="s">
        <v>676</v>
      </c>
      <c r="B26" s="6"/>
      <c r="C26" s="6"/>
      <c r="D26" s="3"/>
      <c r="E26" s="3"/>
    </row>
    <row r="27" spans="1:5">
      <c r="A27" s="5" t="s">
        <v>724</v>
      </c>
      <c r="B27" s="6"/>
      <c r="C27" s="6"/>
      <c r="D27" s="3"/>
      <c r="E27" s="3"/>
    </row>
    <row r="28" spans="1:5">
      <c r="A28" s="5" t="s">
        <v>711</v>
      </c>
      <c r="B28" s="7"/>
      <c r="C28" s="7"/>
      <c r="D28" s="3"/>
      <c r="E28" s="3"/>
    </row>
    <row r="29" spans="1:5">
      <c r="A29" s="5" t="s">
        <v>676</v>
      </c>
      <c r="B29" s="6"/>
      <c r="C29" s="6"/>
      <c r="D29" s="3"/>
      <c r="E29" s="3"/>
    </row>
    <row r="31" spans="1:1">
      <c r="A31" s="8" t="s">
        <v>379</v>
      </c>
    </row>
  </sheetData>
  <mergeCells count="31">
    <mergeCell ref="A1:C1"/>
    <mergeCell ref="D1:E1"/>
    <mergeCell ref="B2:C2"/>
    <mergeCell ref="D2:E2"/>
    <mergeCell ref="D3:E3"/>
    <mergeCell ref="D4:E4"/>
    <mergeCell ref="D5:E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</mergeCells>
  <pageMargins left="0.751388888888889" right="0.751388888888889" top="1" bottom="1" header="0.511805555555556" footer="0.511805555555556"/>
  <pageSetup paperSize="9" scale="93" fitToHeight="0" orientation="landscap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59"/>
  <sheetViews>
    <sheetView zoomScale="147" zoomScaleNormal="147" zoomScaleSheetLayoutView="60" topLeftCell="B1" workbookViewId="0">
      <pane ySplit="5" topLeftCell="A6" activePane="bottomLeft" state="frozen"/>
      <selection/>
      <selection pane="bottomLeft" activeCell="M5" sqref="M5"/>
    </sheetView>
  </sheetViews>
  <sheetFormatPr defaultColWidth="9" defaultRowHeight="14.25"/>
  <cols>
    <col min="1" max="1" width="8.125" style="163" customWidth="1"/>
    <col min="2" max="2" width="36.625" style="169" customWidth="1"/>
    <col min="3" max="3" width="16.625" style="170" customWidth="1"/>
    <col min="4" max="5" width="14.875" style="171" customWidth="1"/>
    <col min="6" max="6" width="12.5" style="172" customWidth="1"/>
    <col min="7" max="7" width="12.125" style="173" customWidth="1"/>
    <col min="8" max="8" width="12.125" style="174" hidden="1" customWidth="1"/>
    <col min="9" max="9" width="14.875" style="163" hidden="1" customWidth="1"/>
    <col min="10" max="10" width="14.125" style="163" hidden="1" customWidth="1"/>
    <col min="11" max="251" width="9" style="163"/>
    <col min="252" max="16384" width="9" style="175"/>
  </cols>
  <sheetData>
    <row r="1" s="163" customFormat="1" ht="22.5" spans="1:6">
      <c r="A1" s="176" t="s">
        <v>21</v>
      </c>
      <c r="F1" s="177"/>
    </row>
    <row r="2" s="163" customFormat="1" ht="13.5" spans="1:6">
      <c r="A2" s="178" t="s">
        <v>2</v>
      </c>
      <c r="F2" s="177"/>
    </row>
    <row r="3" s="164" customFormat="1" ht="13.5" spans="1:8">
      <c r="A3" s="179" t="s">
        <v>22</v>
      </c>
      <c r="B3" s="179"/>
      <c r="C3" s="180" t="s">
        <v>4</v>
      </c>
      <c r="D3" s="181" t="s">
        <v>5</v>
      </c>
      <c r="E3" s="181" t="s">
        <v>6</v>
      </c>
      <c r="F3" s="182" t="s">
        <v>23</v>
      </c>
      <c r="G3" s="183" t="s">
        <v>24</v>
      </c>
      <c r="H3" s="184"/>
    </row>
    <row r="4" s="164" customFormat="1" ht="13.5" spans="1:8">
      <c r="A4" s="179" t="s">
        <v>25</v>
      </c>
      <c r="B4" s="179" t="s">
        <v>3</v>
      </c>
      <c r="C4" s="180"/>
      <c r="D4" s="185"/>
      <c r="E4" s="185"/>
      <c r="F4" s="186"/>
      <c r="G4" s="183"/>
      <c r="H4" s="184"/>
    </row>
    <row r="5" s="165" customFormat="1" ht="13.5" spans="1:10">
      <c r="A5" s="187" t="s">
        <v>46</v>
      </c>
      <c r="B5" s="188" t="s">
        <v>47</v>
      </c>
      <c r="C5" s="41">
        <v>17559.56</v>
      </c>
      <c r="D5" s="41">
        <v>41932.03</v>
      </c>
      <c r="E5" s="41">
        <v>41932.03</v>
      </c>
      <c r="F5" s="189">
        <f>E5/C5</f>
        <v>2.38798865119627</v>
      </c>
      <c r="G5" s="131">
        <f>E5/I5</f>
        <v>1.4078681856628</v>
      </c>
      <c r="H5" s="131"/>
      <c r="I5" s="211">
        <f>I6+I38+I41+I47+I50+I53+I86+I110+I113+I123+I151+I148</f>
        <v>29784.059635</v>
      </c>
      <c r="J5" s="165">
        <f>I5*10000</f>
        <v>297840596.35</v>
      </c>
    </row>
    <row r="6" s="165" customFormat="1" ht="13.5" spans="1:10">
      <c r="A6" s="190" t="s">
        <v>48</v>
      </c>
      <c r="B6" s="191" t="s">
        <v>27</v>
      </c>
      <c r="C6" s="192">
        <v>44909911.86</v>
      </c>
      <c r="D6" s="193">
        <v>4851.216664</v>
      </c>
      <c r="E6" s="194">
        <v>4490.99</v>
      </c>
      <c r="F6" s="189">
        <f>E6/C6</f>
        <v>9.99999735915759e-5</v>
      </c>
      <c r="G6" s="131">
        <f>E6/I6</f>
        <v>0.925745088510852</v>
      </c>
      <c r="H6" s="195">
        <v>48512166.64</v>
      </c>
      <c r="I6" s="193">
        <v>4851.216664</v>
      </c>
      <c r="J6" s="165">
        <f>I6*10000</f>
        <v>48512166.64</v>
      </c>
    </row>
    <row r="7" s="165" customFormat="1" ht="13.5" spans="1:10">
      <c r="A7" s="190" t="s">
        <v>49</v>
      </c>
      <c r="B7" s="191" t="s">
        <v>50</v>
      </c>
      <c r="C7" s="192">
        <v>200000</v>
      </c>
      <c r="D7" s="193">
        <v>20.898534</v>
      </c>
      <c r="E7" s="196">
        <v>200000</v>
      </c>
      <c r="F7" s="189">
        <f>E7/C7</f>
        <v>1</v>
      </c>
      <c r="G7" s="131">
        <f>E7/H7</f>
        <v>0.957004926757064</v>
      </c>
      <c r="H7" s="195">
        <v>208985.34</v>
      </c>
      <c r="I7" s="193">
        <v>20.898534</v>
      </c>
      <c r="J7" s="165">
        <f t="shared" ref="J7:J38" si="0">I7*10000</f>
        <v>208985.34</v>
      </c>
    </row>
    <row r="8" s="166" customFormat="1" ht="13.5" spans="1:10">
      <c r="A8" s="197">
        <v>2010108</v>
      </c>
      <c r="B8" s="198" t="s">
        <v>51</v>
      </c>
      <c r="C8" s="192">
        <v>0</v>
      </c>
      <c r="D8" s="193">
        <v>0.9</v>
      </c>
      <c r="E8" s="196">
        <v>0</v>
      </c>
      <c r="F8" s="189"/>
      <c r="G8" s="131">
        <f t="shared" ref="G8:G39" si="1">E8/H8</f>
        <v>0</v>
      </c>
      <c r="H8" s="195">
        <v>9000</v>
      </c>
      <c r="I8" s="193">
        <v>0.9</v>
      </c>
      <c r="J8" s="165">
        <f t="shared" si="0"/>
        <v>9000</v>
      </c>
    </row>
    <row r="9" s="167" customFormat="1" ht="12" customHeight="1" spans="1:10">
      <c r="A9" s="197" t="s">
        <v>52</v>
      </c>
      <c r="B9" s="198" t="s">
        <v>53</v>
      </c>
      <c r="C9" s="192">
        <v>200000</v>
      </c>
      <c r="D9" s="199">
        <v>19.998534</v>
      </c>
      <c r="E9" s="200">
        <v>200000</v>
      </c>
      <c r="F9" s="201">
        <f>E9/C9</f>
        <v>1</v>
      </c>
      <c r="G9" s="131">
        <f t="shared" si="1"/>
        <v>1.00007330537328</v>
      </c>
      <c r="H9" s="195">
        <v>199985.34</v>
      </c>
      <c r="I9" s="199">
        <v>19.998534</v>
      </c>
      <c r="J9" s="165">
        <f t="shared" si="0"/>
        <v>199985.34</v>
      </c>
    </row>
    <row r="10" s="165" customFormat="1" ht="13.5" spans="1:10">
      <c r="A10" s="190" t="s">
        <v>54</v>
      </c>
      <c r="B10" s="191" t="s">
        <v>55</v>
      </c>
      <c r="C10" s="202">
        <v>0</v>
      </c>
      <c r="D10" s="193">
        <v>0</v>
      </c>
      <c r="E10" s="193">
        <v>0</v>
      </c>
      <c r="F10" s="189" t="e">
        <f>E10/C10</f>
        <v>#DIV/0!</v>
      </c>
      <c r="G10" s="131" t="e">
        <f t="shared" si="1"/>
        <v>#DIV/0!</v>
      </c>
      <c r="H10" s="195">
        <v>0</v>
      </c>
      <c r="I10" s="193">
        <v>0</v>
      </c>
      <c r="J10" s="165">
        <f t="shared" si="0"/>
        <v>0</v>
      </c>
    </row>
    <row r="11" s="167" customFormat="1" ht="13.5" spans="1:10">
      <c r="A11" s="197" t="s">
        <v>56</v>
      </c>
      <c r="B11" s="198" t="s">
        <v>57</v>
      </c>
      <c r="C11" s="203">
        <v>0</v>
      </c>
      <c r="D11" s="199">
        <v>0</v>
      </c>
      <c r="E11" s="199">
        <v>0</v>
      </c>
      <c r="F11" s="201" t="e">
        <f>E11/C11</f>
        <v>#DIV/0!</v>
      </c>
      <c r="G11" s="131" t="e">
        <f t="shared" si="1"/>
        <v>#DIV/0!</v>
      </c>
      <c r="H11" s="195">
        <v>0</v>
      </c>
      <c r="I11" s="199">
        <v>0</v>
      </c>
      <c r="J11" s="165">
        <f t="shared" si="0"/>
        <v>0</v>
      </c>
    </row>
    <row r="12" s="167" customFormat="1" ht="13.5" spans="1:10">
      <c r="A12" s="190" t="s">
        <v>58</v>
      </c>
      <c r="B12" s="204" t="s">
        <v>59</v>
      </c>
      <c r="C12" s="205">
        <v>37388226.89</v>
      </c>
      <c r="D12" s="196">
        <v>3944.378689</v>
      </c>
      <c r="E12" s="205">
        <v>38196808.84</v>
      </c>
      <c r="F12" s="201">
        <f>E12/C12</f>
        <v>1.02162664606639</v>
      </c>
      <c r="G12" s="131">
        <f t="shared" si="1"/>
        <v>0.968385944953066</v>
      </c>
      <c r="H12" s="195">
        <v>39443786.89</v>
      </c>
      <c r="I12" s="193">
        <v>3944.378689</v>
      </c>
      <c r="J12" s="165">
        <f t="shared" si="0"/>
        <v>39443786.89</v>
      </c>
    </row>
    <row r="13" s="167" customFormat="1" ht="13.5" spans="1:10">
      <c r="A13" s="197" t="s">
        <v>60</v>
      </c>
      <c r="B13" s="198" t="s">
        <v>61</v>
      </c>
      <c r="C13" s="205">
        <v>19929137.25</v>
      </c>
      <c r="D13" s="200">
        <v>1887.333772</v>
      </c>
      <c r="E13" s="205">
        <v>19411246.16</v>
      </c>
      <c r="F13" s="201">
        <f>E13/C13</f>
        <v>0.974013371301359</v>
      </c>
      <c r="G13" s="131">
        <f t="shared" si="1"/>
        <v>1.02850097041553</v>
      </c>
      <c r="H13" s="195">
        <v>18873337.72</v>
      </c>
      <c r="I13" s="199">
        <v>1887.333772</v>
      </c>
      <c r="J13" s="165">
        <f t="shared" si="0"/>
        <v>18873337.72</v>
      </c>
    </row>
    <row r="14" s="166" customFormat="1" ht="13.5" spans="1:10">
      <c r="A14" s="197">
        <v>2010302</v>
      </c>
      <c r="B14" s="198" t="s">
        <v>62</v>
      </c>
      <c r="C14" s="206"/>
      <c r="D14" s="200">
        <v>5.4</v>
      </c>
      <c r="E14" s="200">
        <v>0</v>
      </c>
      <c r="F14" s="189"/>
      <c r="G14" s="131">
        <f t="shared" si="1"/>
        <v>0</v>
      </c>
      <c r="H14" s="195">
        <v>54000</v>
      </c>
      <c r="I14" s="199">
        <v>5.4</v>
      </c>
      <c r="J14" s="165">
        <f t="shared" si="0"/>
        <v>54000</v>
      </c>
    </row>
    <row r="15" s="165" customFormat="1" ht="13.5" spans="1:10">
      <c r="A15" s="197" t="s">
        <v>63</v>
      </c>
      <c r="B15" s="198" t="s">
        <v>64</v>
      </c>
      <c r="C15" s="206">
        <v>0</v>
      </c>
      <c r="D15" s="200">
        <v>0</v>
      </c>
      <c r="E15" s="200">
        <v>0</v>
      </c>
      <c r="F15" s="189" t="s">
        <v>39</v>
      </c>
      <c r="G15" s="131" t="e">
        <f t="shared" si="1"/>
        <v>#DIV/0!</v>
      </c>
      <c r="H15" s="195">
        <v>0</v>
      </c>
      <c r="I15" s="199">
        <v>0</v>
      </c>
      <c r="J15" s="165">
        <f t="shared" si="0"/>
        <v>0</v>
      </c>
    </row>
    <row r="16" s="167" customFormat="1" ht="13.5" spans="1:10">
      <c r="A16" s="197" t="s">
        <v>65</v>
      </c>
      <c r="B16" s="198" t="s">
        <v>66</v>
      </c>
      <c r="C16" s="205">
        <v>14409089.64</v>
      </c>
      <c r="D16" s="200">
        <v>1603.018914</v>
      </c>
      <c r="E16" s="205">
        <v>15923841.94</v>
      </c>
      <c r="F16" s="201" t="s">
        <v>39</v>
      </c>
      <c r="G16" s="131">
        <f t="shared" si="1"/>
        <v>0.993365817516486</v>
      </c>
      <c r="H16" s="195">
        <v>16030189.14</v>
      </c>
      <c r="I16" s="199">
        <v>1603.018914</v>
      </c>
      <c r="J16" s="165">
        <f t="shared" si="0"/>
        <v>16030189.14</v>
      </c>
    </row>
    <row r="17" s="165" customFormat="1" ht="13.5" spans="1:10">
      <c r="A17" s="197" t="s">
        <v>67</v>
      </c>
      <c r="B17" s="198" t="s">
        <v>68</v>
      </c>
      <c r="C17" s="205">
        <v>3050000</v>
      </c>
      <c r="D17" s="200">
        <v>448.626003</v>
      </c>
      <c r="E17" s="205">
        <v>2861720.74</v>
      </c>
      <c r="F17" s="189" t="s">
        <v>39</v>
      </c>
      <c r="G17" s="131">
        <f t="shared" si="1"/>
        <v>0.637885615381951</v>
      </c>
      <c r="H17" s="195">
        <v>4486260.03</v>
      </c>
      <c r="I17" s="199">
        <v>448.626003</v>
      </c>
      <c r="J17" s="165">
        <f t="shared" si="0"/>
        <v>4486260.03</v>
      </c>
    </row>
    <row r="18" s="167" customFormat="1" ht="13.5" spans="1:10">
      <c r="A18" s="190" t="s">
        <v>69</v>
      </c>
      <c r="B18" s="204" t="s">
        <v>70</v>
      </c>
      <c r="C18" s="207"/>
      <c r="D18" s="196">
        <v>27.5262</v>
      </c>
      <c r="E18" s="205">
        <v>639878.24</v>
      </c>
      <c r="F18" s="201" t="s">
        <v>39</v>
      </c>
      <c r="G18" s="131">
        <f t="shared" si="1"/>
        <v>2.32461523929929</v>
      </c>
      <c r="H18" s="195">
        <v>275262</v>
      </c>
      <c r="I18" s="193">
        <v>27.5262</v>
      </c>
      <c r="J18" s="165">
        <f t="shared" si="0"/>
        <v>275262</v>
      </c>
    </row>
    <row r="19" s="167" customFormat="1" ht="13.5" spans="1:10">
      <c r="A19" s="197" t="s">
        <v>71</v>
      </c>
      <c r="B19" s="198" t="s">
        <v>72</v>
      </c>
      <c r="C19" s="206"/>
      <c r="D19" s="200">
        <v>1.3362</v>
      </c>
      <c r="E19" s="205">
        <v>346108.24</v>
      </c>
      <c r="F19" s="189" t="e">
        <f>E19/C19</f>
        <v>#DIV/0!</v>
      </c>
      <c r="G19" s="131">
        <f t="shared" si="1"/>
        <v>25.9024277802724</v>
      </c>
      <c r="H19" s="195">
        <v>13362</v>
      </c>
      <c r="I19" s="199">
        <v>1.3362</v>
      </c>
      <c r="J19" s="165">
        <f t="shared" si="0"/>
        <v>13362</v>
      </c>
    </row>
    <row r="20" s="167" customFormat="1" ht="13.5" spans="1:10">
      <c r="A20" s="197" t="s">
        <v>73</v>
      </c>
      <c r="B20" s="198" t="s">
        <v>74</v>
      </c>
      <c r="C20" s="207"/>
      <c r="D20" s="200">
        <v>26.19</v>
      </c>
      <c r="E20" s="205">
        <v>130350</v>
      </c>
      <c r="F20" s="201"/>
      <c r="G20" s="131">
        <f t="shared" si="1"/>
        <v>0.497709049255441</v>
      </c>
      <c r="H20" s="195">
        <v>261900</v>
      </c>
      <c r="I20" s="199">
        <v>26.19</v>
      </c>
      <c r="J20" s="165">
        <f t="shared" si="0"/>
        <v>261900</v>
      </c>
    </row>
    <row r="21" s="167" customFormat="1" ht="13.5" spans="1:10">
      <c r="A21" s="197" t="s">
        <v>75</v>
      </c>
      <c r="B21" s="198" t="s">
        <v>76</v>
      </c>
      <c r="C21" s="206"/>
      <c r="D21" s="196">
        <v>0</v>
      </c>
      <c r="E21" s="205">
        <v>163420</v>
      </c>
      <c r="F21" s="189"/>
      <c r="G21" s="131" t="e">
        <f t="shared" si="1"/>
        <v>#DIV/0!</v>
      </c>
      <c r="H21" s="195">
        <v>0</v>
      </c>
      <c r="I21" s="193">
        <v>0</v>
      </c>
      <c r="J21" s="165">
        <f t="shared" si="0"/>
        <v>0</v>
      </c>
    </row>
    <row r="22" s="167" customFormat="1" ht="13.5" spans="1:10">
      <c r="A22" s="190" t="s">
        <v>77</v>
      </c>
      <c r="B22" s="191" t="s">
        <v>78</v>
      </c>
      <c r="C22" s="206">
        <f>C23</f>
        <v>0</v>
      </c>
      <c r="D22" s="196">
        <v>72.252</v>
      </c>
      <c r="E22" s="205">
        <v>1198375</v>
      </c>
      <c r="F22" s="189" t="s">
        <v>39</v>
      </c>
      <c r="G22" s="131">
        <f t="shared" si="1"/>
        <v>1.65860460610087</v>
      </c>
      <c r="H22" s="195">
        <v>722520</v>
      </c>
      <c r="I22" s="193">
        <v>72.252</v>
      </c>
      <c r="J22" s="165">
        <f t="shared" si="0"/>
        <v>722520</v>
      </c>
    </row>
    <row r="23" s="168" customFormat="1" ht="13.5" spans="1:10">
      <c r="A23" s="197" t="s">
        <v>79</v>
      </c>
      <c r="B23" s="198" t="s">
        <v>80</v>
      </c>
      <c r="C23" s="207"/>
      <c r="D23" s="200">
        <v>72.252</v>
      </c>
      <c r="E23" s="205">
        <v>1198375</v>
      </c>
      <c r="F23" s="201" t="s">
        <v>39</v>
      </c>
      <c r="G23" s="131">
        <f t="shared" si="1"/>
        <v>1.65860460610087</v>
      </c>
      <c r="H23" s="195">
        <v>722520</v>
      </c>
      <c r="I23" s="199">
        <v>72.252</v>
      </c>
      <c r="J23" s="165">
        <f t="shared" si="0"/>
        <v>722520</v>
      </c>
    </row>
    <row r="24" s="165" customFormat="1" ht="13.5" spans="1:10">
      <c r="A24" s="208" t="s">
        <v>81</v>
      </c>
      <c r="B24" s="191" t="s">
        <v>82</v>
      </c>
      <c r="C24" s="206">
        <f>C25</f>
        <v>0</v>
      </c>
      <c r="D24" s="196">
        <v>0</v>
      </c>
      <c r="E24" s="205">
        <v>20274</v>
      </c>
      <c r="F24" s="189" t="e">
        <f>E24/C24</f>
        <v>#DIV/0!</v>
      </c>
      <c r="G24" s="131" t="e">
        <f t="shared" si="1"/>
        <v>#DIV/0!</v>
      </c>
      <c r="H24" s="195">
        <v>0</v>
      </c>
      <c r="I24" s="193">
        <v>0</v>
      </c>
      <c r="J24" s="165">
        <f t="shared" si="0"/>
        <v>0</v>
      </c>
    </row>
    <row r="25" s="167" customFormat="1" ht="13.5" spans="1:10">
      <c r="A25" s="209" t="s">
        <v>83</v>
      </c>
      <c r="B25" s="198" t="s">
        <v>84</v>
      </c>
      <c r="C25" s="207">
        <v>0</v>
      </c>
      <c r="D25" s="200">
        <v>0</v>
      </c>
      <c r="E25" s="205">
        <v>20274</v>
      </c>
      <c r="F25" s="201" t="e">
        <f>E25/C25</f>
        <v>#DIV/0!</v>
      </c>
      <c r="G25" s="131" t="e">
        <f t="shared" si="1"/>
        <v>#DIV/0!</v>
      </c>
      <c r="H25" s="195">
        <v>0</v>
      </c>
      <c r="I25" s="199">
        <v>0</v>
      </c>
      <c r="J25" s="165">
        <f t="shared" si="0"/>
        <v>0</v>
      </c>
    </row>
    <row r="26" s="168" customFormat="1" ht="13.5" spans="1:10">
      <c r="A26" s="209" t="s">
        <v>85</v>
      </c>
      <c r="B26" s="210" t="s">
        <v>86</v>
      </c>
      <c r="C26" s="205"/>
      <c r="D26" s="205">
        <v>212568</v>
      </c>
      <c r="E26" s="205">
        <v>212568</v>
      </c>
      <c r="F26" s="201"/>
      <c r="G26" s="131" t="e">
        <f t="shared" si="1"/>
        <v>#DIV/0!</v>
      </c>
      <c r="H26" s="195">
        <v>0</v>
      </c>
      <c r="I26" s="199"/>
      <c r="J26" s="165">
        <f t="shared" si="0"/>
        <v>0</v>
      </c>
    </row>
    <row r="27" s="168" customFormat="1" ht="13.5" spans="1:10">
      <c r="A27" s="209" t="s">
        <v>87</v>
      </c>
      <c r="B27" s="210" t="s">
        <v>88</v>
      </c>
      <c r="C27" s="205"/>
      <c r="D27" s="205">
        <v>212568</v>
      </c>
      <c r="E27" s="205">
        <v>212568</v>
      </c>
      <c r="F27" s="201"/>
      <c r="G27" s="131" t="e">
        <f t="shared" si="1"/>
        <v>#DIV/0!</v>
      </c>
      <c r="H27" s="195">
        <v>0</v>
      </c>
      <c r="I27" s="199"/>
      <c r="J27" s="165">
        <f t="shared" si="0"/>
        <v>0</v>
      </c>
    </row>
    <row r="28" s="165" customFormat="1" ht="13.5" spans="1:10">
      <c r="A28" s="208" t="s">
        <v>89</v>
      </c>
      <c r="B28" s="210" t="s">
        <v>90</v>
      </c>
      <c r="C28" s="205">
        <v>50000</v>
      </c>
      <c r="D28" s="205">
        <v>105753</v>
      </c>
      <c r="E28" s="205">
        <v>105753</v>
      </c>
      <c r="F28" s="189" t="s">
        <v>39</v>
      </c>
      <c r="G28" s="131" t="e">
        <f t="shared" si="1"/>
        <v>#DIV/0!</v>
      </c>
      <c r="H28" s="195">
        <v>0</v>
      </c>
      <c r="I28" s="193">
        <v>0</v>
      </c>
      <c r="J28" s="165">
        <f t="shared" si="0"/>
        <v>0</v>
      </c>
    </row>
    <row r="29" s="167" customFormat="1" ht="13.5" spans="1:10">
      <c r="A29" s="209" t="s">
        <v>91</v>
      </c>
      <c r="B29" s="210" t="s">
        <v>92</v>
      </c>
      <c r="C29" s="205">
        <v>50000</v>
      </c>
      <c r="D29" s="205">
        <v>105753</v>
      </c>
      <c r="E29" s="205">
        <v>105753</v>
      </c>
      <c r="F29" s="201" t="s">
        <v>39</v>
      </c>
      <c r="G29" s="131" t="e">
        <f t="shared" si="1"/>
        <v>#DIV/0!</v>
      </c>
      <c r="H29" s="195">
        <v>0</v>
      </c>
      <c r="I29" s="199">
        <v>0</v>
      </c>
      <c r="J29" s="165">
        <f t="shared" si="0"/>
        <v>0</v>
      </c>
    </row>
    <row r="30" s="165" customFormat="1" ht="13.5" spans="1:10">
      <c r="A30" s="190" t="s">
        <v>93</v>
      </c>
      <c r="B30" s="210" t="s">
        <v>94</v>
      </c>
      <c r="C30" s="205">
        <v>7271684.97</v>
      </c>
      <c r="D30" s="205">
        <v>11131215.16</v>
      </c>
      <c r="E30" s="205">
        <v>11131215.16</v>
      </c>
      <c r="F30" s="189">
        <f>E30/C30</f>
        <v>1.53076146806728</v>
      </c>
      <c r="G30" s="131">
        <f t="shared" si="1"/>
        <v>1.42313561149727</v>
      </c>
      <c r="H30" s="195">
        <v>7821612.41</v>
      </c>
      <c r="I30" s="193">
        <v>782.161241</v>
      </c>
      <c r="J30" s="165">
        <f t="shared" si="0"/>
        <v>7821612.41</v>
      </c>
    </row>
    <row r="31" s="167" customFormat="1" ht="13.5" spans="1:10">
      <c r="A31" s="197" t="s">
        <v>95</v>
      </c>
      <c r="B31" s="210" t="s">
        <v>62</v>
      </c>
      <c r="C31" s="205">
        <v>7271684.97</v>
      </c>
      <c r="D31" s="205">
        <v>11131215.16</v>
      </c>
      <c r="E31" s="205">
        <v>11131215.16</v>
      </c>
      <c r="F31" s="201">
        <f>E31/C31</f>
        <v>1.53076146806728</v>
      </c>
      <c r="G31" s="131">
        <f t="shared" si="1"/>
        <v>1.42313561149727</v>
      </c>
      <c r="H31" s="195">
        <v>7821612.41</v>
      </c>
      <c r="I31" s="199">
        <v>782.161241</v>
      </c>
      <c r="J31" s="165">
        <f t="shared" si="0"/>
        <v>7821612.41</v>
      </c>
    </row>
    <row r="32" s="167" customFormat="1" ht="13.5" spans="1:10">
      <c r="A32" s="190" t="s">
        <v>96</v>
      </c>
      <c r="B32" s="191" t="s">
        <v>97</v>
      </c>
      <c r="C32" s="205">
        <v>0</v>
      </c>
      <c r="D32" s="205">
        <v>456288</v>
      </c>
      <c r="E32" s="205">
        <v>456288</v>
      </c>
      <c r="F32" s="201" t="e">
        <f>E32/C32</f>
        <v>#DIV/0!</v>
      </c>
      <c r="G32" s="131">
        <f t="shared" si="1"/>
        <v>11.4072</v>
      </c>
      <c r="H32" s="195">
        <v>40000</v>
      </c>
      <c r="I32" s="193">
        <v>4</v>
      </c>
      <c r="J32" s="165">
        <f t="shared" si="0"/>
        <v>40000</v>
      </c>
    </row>
    <row r="33" s="165" customFormat="1" ht="13.5" spans="1:10">
      <c r="A33" s="197" t="s">
        <v>98</v>
      </c>
      <c r="B33" s="198" t="s">
        <v>99</v>
      </c>
      <c r="C33" s="205">
        <v>0</v>
      </c>
      <c r="D33" s="205">
        <v>456288</v>
      </c>
      <c r="E33" s="205">
        <v>456288</v>
      </c>
      <c r="F33" s="189" t="s">
        <v>39</v>
      </c>
      <c r="G33" s="131">
        <f t="shared" si="1"/>
        <v>11.4072</v>
      </c>
      <c r="H33" s="195">
        <v>40000</v>
      </c>
      <c r="I33" s="199">
        <v>4</v>
      </c>
      <c r="J33" s="165">
        <f t="shared" si="0"/>
        <v>40000</v>
      </c>
    </row>
    <row r="34" s="167" customFormat="1" ht="13.5" spans="1:10">
      <c r="A34" s="190" t="s">
        <v>100</v>
      </c>
      <c r="B34" s="191" t="s">
        <v>101</v>
      </c>
      <c r="C34" s="205">
        <v>0</v>
      </c>
      <c r="D34" s="205">
        <v>25671.33</v>
      </c>
      <c r="E34" s="205">
        <v>25671.33</v>
      </c>
      <c r="F34" s="201" t="s">
        <v>39</v>
      </c>
      <c r="G34" s="131" t="e">
        <f t="shared" si="1"/>
        <v>#DIV/0!</v>
      </c>
      <c r="H34" s="195">
        <v>0</v>
      </c>
      <c r="I34" s="193">
        <v>0</v>
      </c>
      <c r="J34" s="165">
        <f t="shared" si="0"/>
        <v>0</v>
      </c>
    </row>
    <row r="35" s="165" customFormat="1" ht="13.5" spans="1:10">
      <c r="A35" s="209" t="s">
        <v>102</v>
      </c>
      <c r="B35" s="198" t="s">
        <v>103</v>
      </c>
      <c r="C35" s="205">
        <v>0</v>
      </c>
      <c r="D35" s="205">
        <v>25671.33</v>
      </c>
      <c r="E35" s="205">
        <v>25671.33</v>
      </c>
      <c r="F35" s="189" t="e">
        <f>E35/C35</f>
        <v>#DIV/0!</v>
      </c>
      <c r="G35" s="131" t="e">
        <f t="shared" si="1"/>
        <v>#DIV/0!</v>
      </c>
      <c r="H35" s="195">
        <v>0</v>
      </c>
      <c r="I35" s="199">
        <v>0</v>
      </c>
      <c r="J35" s="165">
        <f t="shared" si="0"/>
        <v>0</v>
      </c>
    </row>
    <row r="36" s="165" customFormat="1" ht="13.5" spans="1:10">
      <c r="A36" s="209" t="s">
        <v>104</v>
      </c>
      <c r="B36" s="210" t="s">
        <v>105</v>
      </c>
      <c r="C36" s="205">
        <v>0</v>
      </c>
      <c r="D36" s="205">
        <v>100000</v>
      </c>
      <c r="E36" s="205">
        <v>100000</v>
      </c>
      <c r="F36" s="189"/>
      <c r="G36" s="131" t="e">
        <f t="shared" si="1"/>
        <v>#DIV/0!</v>
      </c>
      <c r="H36" s="195">
        <v>0</v>
      </c>
      <c r="I36" s="199"/>
      <c r="J36" s="165">
        <f t="shared" si="0"/>
        <v>0</v>
      </c>
    </row>
    <row r="37" s="165" customFormat="1" ht="13.5" spans="1:10">
      <c r="A37" s="209" t="s">
        <v>106</v>
      </c>
      <c r="B37" s="210" t="s">
        <v>62</v>
      </c>
      <c r="C37" s="205">
        <v>0</v>
      </c>
      <c r="D37" s="205">
        <v>100000</v>
      </c>
      <c r="E37" s="205">
        <v>100000</v>
      </c>
      <c r="F37" s="189"/>
      <c r="G37" s="131" t="e">
        <f t="shared" si="1"/>
        <v>#DIV/0!</v>
      </c>
      <c r="H37" s="195">
        <v>0</v>
      </c>
      <c r="I37" s="199"/>
      <c r="J37" s="165">
        <f t="shared" si="0"/>
        <v>0</v>
      </c>
    </row>
    <row r="38" s="165" customFormat="1" ht="13.5" spans="1:10">
      <c r="A38" s="190" t="s">
        <v>107</v>
      </c>
      <c r="B38" s="191" t="s">
        <v>28</v>
      </c>
      <c r="C38" s="205">
        <v>445400</v>
      </c>
      <c r="D38" s="205">
        <v>375894</v>
      </c>
      <c r="E38" s="205">
        <v>375894</v>
      </c>
      <c r="F38" s="189">
        <f>E38/C38</f>
        <v>0.843947013920072</v>
      </c>
      <c r="G38" s="131">
        <f t="shared" si="1"/>
        <v>2.56303013773353</v>
      </c>
      <c r="H38" s="195">
        <v>146660</v>
      </c>
      <c r="I38" s="193">
        <v>14.666</v>
      </c>
      <c r="J38" s="165">
        <f t="shared" si="0"/>
        <v>146660</v>
      </c>
    </row>
    <row r="39" s="167" customFormat="1" ht="13.5" spans="1:10">
      <c r="A39" s="190" t="s">
        <v>108</v>
      </c>
      <c r="B39" s="191" t="s">
        <v>109</v>
      </c>
      <c r="C39" s="205">
        <v>445400</v>
      </c>
      <c r="D39" s="205">
        <v>375894</v>
      </c>
      <c r="E39" s="205">
        <v>375894</v>
      </c>
      <c r="F39" s="201">
        <f>E39/C39</f>
        <v>0.843947013920072</v>
      </c>
      <c r="G39" s="131">
        <f t="shared" si="1"/>
        <v>2.56303013773353</v>
      </c>
      <c r="H39" s="195">
        <v>146660</v>
      </c>
      <c r="I39" s="193">
        <v>14.666</v>
      </c>
      <c r="J39" s="165">
        <f t="shared" ref="J39:J70" si="2">I39*10000</f>
        <v>146660</v>
      </c>
    </row>
    <row r="40" s="165" customFormat="1" ht="13.5" spans="1:10">
      <c r="A40" s="197" t="s">
        <v>110</v>
      </c>
      <c r="B40" s="198" t="s">
        <v>111</v>
      </c>
      <c r="C40" s="205">
        <v>445400</v>
      </c>
      <c r="D40" s="205">
        <v>375894</v>
      </c>
      <c r="E40" s="205">
        <v>375894</v>
      </c>
      <c r="F40" s="189">
        <f>E40/C40</f>
        <v>0.843947013920072</v>
      </c>
      <c r="G40" s="131" t="e">
        <f t="shared" ref="G40:G71" si="3">E40/H40</f>
        <v>#DIV/0!</v>
      </c>
      <c r="H40" s="195">
        <v>0</v>
      </c>
      <c r="I40" s="199">
        <v>0</v>
      </c>
      <c r="J40" s="165">
        <f t="shared" si="2"/>
        <v>0</v>
      </c>
    </row>
    <row r="41" s="165" customFormat="1" ht="13.5" spans="1:10">
      <c r="A41" s="190" t="s">
        <v>112</v>
      </c>
      <c r="B41" s="191" t="s">
        <v>29</v>
      </c>
      <c r="C41" s="205">
        <v>2380000</v>
      </c>
      <c r="D41" s="205">
        <v>3629596.2</v>
      </c>
      <c r="E41" s="205">
        <v>3629596.2</v>
      </c>
      <c r="F41" s="189">
        <f>E41/C41</f>
        <v>1.52504042016807</v>
      </c>
      <c r="G41" s="131">
        <f t="shared" si="3"/>
        <v>1.18501148266751</v>
      </c>
      <c r="H41" s="195">
        <v>3062920.7</v>
      </c>
      <c r="I41" s="193">
        <v>306.29207</v>
      </c>
      <c r="J41" s="165">
        <f t="shared" si="2"/>
        <v>3062920.7</v>
      </c>
    </row>
    <row r="42" s="165" customFormat="1" ht="13.5" spans="1:10">
      <c r="A42" s="190" t="s">
        <v>113</v>
      </c>
      <c r="B42" s="191" t="s">
        <v>114</v>
      </c>
      <c r="C42" s="205">
        <v>0</v>
      </c>
      <c r="D42" s="205">
        <v>767170.8</v>
      </c>
      <c r="E42" s="205">
        <v>767170.8</v>
      </c>
      <c r="F42" s="189" t="s">
        <v>39</v>
      </c>
      <c r="G42" s="131" t="e">
        <f t="shared" si="3"/>
        <v>#DIV/0!</v>
      </c>
      <c r="H42" s="195">
        <v>0</v>
      </c>
      <c r="I42" s="193">
        <v>0</v>
      </c>
      <c r="J42" s="165">
        <f t="shared" si="2"/>
        <v>0</v>
      </c>
    </row>
    <row r="43" s="166" customFormat="1" ht="13.5" spans="1:10">
      <c r="A43" s="190" t="s">
        <v>115</v>
      </c>
      <c r="B43" s="210" t="s">
        <v>116</v>
      </c>
      <c r="C43" s="205">
        <v>0</v>
      </c>
      <c r="D43" s="205">
        <v>3756</v>
      </c>
      <c r="E43" s="205">
        <v>3756</v>
      </c>
      <c r="F43" s="189"/>
      <c r="G43" s="131" t="e">
        <f t="shared" si="3"/>
        <v>#DIV/0!</v>
      </c>
      <c r="H43" s="195">
        <v>0</v>
      </c>
      <c r="I43" s="193"/>
      <c r="J43" s="165">
        <f t="shared" si="2"/>
        <v>0</v>
      </c>
    </row>
    <row r="44" s="167" customFormat="1" ht="13.5" spans="1:10">
      <c r="A44" s="209" t="s">
        <v>117</v>
      </c>
      <c r="B44" s="198" t="s">
        <v>118</v>
      </c>
      <c r="C44" s="205">
        <v>0</v>
      </c>
      <c r="D44" s="205">
        <v>763414.8</v>
      </c>
      <c r="E44" s="205">
        <v>763414.8</v>
      </c>
      <c r="F44" s="201" t="s">
        <v>39</v>
      </c>
      <c r="G44" s="131" t="e">
        <f t="shared" si="3"/>
        <v>#DIV/0!</v>
      </c>
      <c r="H44" s="195">
        <v>0</v>
      </c>
      <c r="I44" s="199">
        <v>0</v>
      </c>
      <c r="J44" s="165">
        <f t="shared" si="2"/>
        <v>0</v>
      </c>
    </row>
    <row r="45" s="167" customFormat="1" ht="13.5" spans="1:10">
      <c r="A45" s="190" t="s">
        <v>119</v>
      </c>
      <c r="B45" s="191" t="s">
        <v>120</v>
      </c>
      <c r="C45" s="205">
        <v>2380000</v>
      </c>
      <c r="D45" s="205">
        <v>2862425.4</v>
      </c>
      <c r="E45" s="205">
        <v>2862425.4</v>
      </c>
      <c r="F45" s="201" t="s">
        <v>39</v>
      </c>
      <c r="G45" s="131">
        <f t="shared" si="3"/>
        <v>0.934541139116008</v>
      </c>
      <c r="H45" s="195">
        <v>3062920.7</v>
      </c>
      <c r="I45" s="193">
        <v>306.29207</v>
      </c>
      <c r="J45" s="165">
        <f t="shared" si="2"/>
        <v>3062920.7</v>
      </c>
    </row>
    <row r="46" s="167" customFormat="1" ht="13.5" spans="1:10">
      <c r="A46" s="197" t="s">
        <v>121</v>
      </c>
      <c r="B46" s="198" t="s">
        <v>122</v>
      </c>
      <c r="C46" s="205">
        <v>2380000</v>
      </c>
      <c r="D46" s="205">
        <v>2862425.4</v>
      </c>
      <c r="E46" s="205">
        <v>2862425.4</v>
      </c>
      <c r="F46" s="201" t="s">
        <v>39</v>
      </c>
      <c r="G46" s="131">
        <f t="shared" si="3"/>
        <v>0.934541139116008</v>
      </c>
      <c r="H46" s="195">
        <v>3062920.7</v>
      </c>
      <c r="I46" s="199">
        <v>306.29207</v>
      </c>
      <c r="J46" s="165">
        <f t="shared" si="2"/>
        <v>3062920.7</v>
      </c>
    </row>
    <row r="47" s="165" customFormat="1" ht="13.5" spans="1:10">
      <c r="A47" s="190" t="s">
        <v>123</v>
      </c>
      <c r="B47" s="191" t="s">
        <v>30</v>
      </c>
      <c r="C47" s="205">
        <v>2000000</v>
      </c>
      <c r="D47" s="205">
        <v>1850000</v>
      </c>
      <c r="E47" s="205">
        <v>1850000</v>
      </c>
      <c r="F47" s="189" t="s">
        <v>39</v>
      </c>
      <c r="G47" s="131">
        <f t="shared" si="3"/>
        <v>1.72093023255814</v>
      </c>
      <c r="H47" s="195">
        <v>1075000</v>
      </c>
      <c r="I47" s="193">
        <v>107.5</v>
      </c>
      <c r="J47" s="165">
        <f t="shared" si="2"/>
        <v>1075000</v>
      </c>
    </row>
    <row r="48" s="167" customFormat="1" ht="13.5" spans="1:10">
      <c r="A48" s="190" t="s">
        <v>124</v>
      </c>
      <c r="B48" s="191" t="s">
        <v>125</v>
      </c>
      <c r="C48" s="205">
        <v>2000000</v>
      </c>
      <c r="D48" s="205">
        <v>1850000</v>
      </c>
      <c r="E48" s="205">
        <v>1850000</v>
      </c>
      <c r="F48" s="201" t="s">
        <v>39</v>
      </c>
      <c r="G48" s="131">
        <f t="shared" si="3"/>
        <v>1.72093023255814</v>
      </c>
      <c r="H48" s="195">
        <v>1075000</v>
      </c>
      <c r="I48" s="193">
        <v>107.5</v>
      </c>
      <c r="J48" s="165">
        <f t="shared" si="2"/>
        <v>1075000</v>
      </c>
    </row>
    <row r="49" s="165" customFormat="1" ht="13.5" spans="1:10">
      <c r="A49" s="197" t="s">
        <v>126</v>
      </c>
      <c r="B49" s="198" t="s">
        <v>127</v>
      </c>
      <c r="C49" s="205">
        <v>2000000</v>
      </c>
      <c r="D49" s="205">
        <v>1850000</v>
      </c>
      <c r="E49" s="205">
        <v>1850000</v>
      </c>
      <c r="F49" s="189">
        <f t="shared" ref="F49:F56" si="4">E49/C49</f>
        <v>0.925</v>
      </c>
      <c r="G49" s="131">
        <f t="shared" si="3"/>
        <v>1.72093023255814</v>
      </c>
      <c r="H49" s="195">
        <v>1075000</v>
      </c>
      <c r="I49" s="212">
        <v>107.5</v>
      </c>
      <c r="J49" s="165">
        <f t="shared" si="2"/>
        <v>1075000</v>
      </c>
    </row>
    <row r="50" s="167" customFormat="1" ht="13.5" spans="1:10">
      <c r="A50" s="190" t="s">
        <v>128</v>
      </c>
      <c r="B50" s="191" t="s">
        <v>32</v>
      </c>
      <c r="C50" s="205">
        <v>2045000</v>
      </c>
      <c r="D50" s="205">
        <v>3629516.07</v>
      </c>
      <c r="E50" s="205">
        <v>3629516.07</v>
      </c>
      <c r="F50" s="201">
        <f t="shared" si="4"/>
        <v>1.77482448410758</v>
      </c>
      <c r="G50" s="131">
        <f t="shared" si="3"/>
        <v>0.896587688086194</v>
      </c>
      <c r="H50" s="195">
        <v>4048144</v>
      </c>
      <c r="I50" s="193">
        <v>404.8144</v>
      </c>
      <c r="J50" s="165">
        <f t="shared" si="2"/>
        <v>4048144</v>
      </c>
    </row>
    <row r="51" s="167" customFormat="1" ht="13.5" spans="1:10">
      <c r="A51" s="190" t="s">
        <v>129</v>
      </c>
      <c r="B51" s="191" t="s">
        <v>130</v>
      </c>
      <c r="C51" s="205">
        <v>2045000</v>
      </c>
      <c r="D51" s="205">
        <v>3629516.07</v>
      </c>
      <c r="E51" s="205">
        <v>3629516.07</v>
      </c>
      <c r="F51" s="189">
        <f t="shared" si="4"/>
        <v>1.77482448410758</v>
      </c>
      <c r="G51" s="131">
        <f t="shared" si="3"/>
        <v>0.896587688086194</v>
      </c>
      <c r="H51" s="195">
        <v>4048144</v>
      </c>
      <c r="I51" s="193">
        <v>404.8144</v>
      </c>
      <c r="J51" s="165">
        <f t="shared" si="2"/>
        <v>4048144</v>
      </c>
    </row>
    <row r="52" s="167" customFormat="1" ht="13.5" spans="1:10">
      <c r="A52" s="197" t="s">
        <v>131</v>
      </c>
      <c r="B52" s="198" t="s">
        <v>132</v>
      </c>
      <c r="C52" s="205">
        <v>2045000</v>
      </c>
      <c r="D52" s="205">
        <v>3629516.07</v>
      </c>
      <c r="E52" s="205">
        <v>3629516.07</v>
      </c>
      <c r="F52" s="189">
        <f t="shared" si="4"/>
        <v>1.77482448410758</v>
      </c>
      <c r="G52" s="131">
        <f t="shared" si="3"/>
        <v>0.896587688086194</v>
      </c>
      <c r="H52" s="195">
        <v>4048144</v>
      </c>
      <c r="I52" s="199">
        <v>404.8144</v>
      </c>
      <c r="J52" s="165">
        <f t="shared" si="2"/>
        <v>4048144</v>
      </c>
    </row>
    <row r="53" s="167" customFormat="1" ht="13.5" spans="1:10">
      <c r="A53" s="190" t="s">
        <v>133</v>
      </c>
      <c r="B53" s="191" t="s">
        <v>33</v>
      </c>
      <c r="C53" s="205">
        <v>26363214.49</v>
      </c>
      <c r="D53" s="205">
        <v>34616543.18</v>
      </c>
      <c r="E53" s="205">
        <v>34616543.18</v>
      </c>
      <c r="F53" s="201">
        <f t="shared" si="4"/>
        <v>1.31306230479332</v>
      </c>
      <c r="G53" s="131">
        <f t="shared" si="3"/>
        <v>1.1717175585404</v>
      </c>
      <c r="H53" s="195">
        <v>29543419.34</v>
      </c>
      <c r="I53" s="193">
        <v>2954.341934</v>
      </c>
      <c r="J53" s="165">
        <f t="shared" si="2"/>
        <v>29543419.34</v>
      </c>
    </row>
    <row r="54" s="165" customFormat="1" ht="13.5" spans="1:10">
      <c r="A54" s="190" t="s">
        <v>134</v>
      </c>
      <c r="B54" s="191" t="s">
        <v>135</v>
      </c>
      <c r="C54" s="205">
        <v>18462800</v>
      </c>
      <c r="D54" s="205">
        <v>18468302.12</v>
      </c>
      <c r="E54" s="205">
        <v>18468302.12</v>
      </c>
      <c r="F54" s="189">
        <f t="shared" si="4"/>
        <v>1.00029801113591</v>
      </c>
      <c r="G54" s="131">
        <f t="shared" si="3"/>
        <v>1.00088890357404</v>
      </c>
      <c r="H54" s="195">
        <v>18451900.16</v>
      </c>
      <c r="I54" s="193">
        <v>1845.190016</v>
      </c>
      <c r="J54" s="165">
        <f t="shared" si="2"/>
        <v>18451900.16</v>
      </c>
    </row>
    <row r="55" s="167" customFormat="1" ht="13.5" spans="1:10">
      <c r="A55" s="197" t="s">
        <v>136</v>
      </c>
      <c r="B55" s="198" t="s">
        <v>137</v>
      </c>
      <c r="C55" s="205">
        <v>18462800</v>
      </c>
      <c r="D55" s="205">
        <v>18468302.12</v>
      </c>
      <c r="E55" s="205">
        <v>18468302.12</v>
      </c>
      <c r="F55" s="201" t="s">
        <v>39</v>
      </c>
      <c r="G55" s="131">
        <f t="shared" si="3"/>
        <v>1.00088890357404</v>
      </c>
      <c r="H55" s="195">
        <v>18451900.16</v>
      </c>
      <c r="I55" s="199">
        <v>1845.190016</v>
      </c>
      <c r="J55" s="165">
        <f t="shared" si="2"/>
        <v>18451900.16</v>
      </c>
    </row>
    <row r="56" s="167" customFormat="1" ht="13.5" spans="1:10">
      <c r="A56" s="190" t="s">
        <v>138</v>
      </c>
      <c r="B56" s="191" t="s">
        <v>139</v>
      </c>
      <c r="C56" s="205">
        <v>0</v>
      </c>
      <c r="D56" s="205">
        <v>731171</v>
      </c>
      <c r="E56" s="205">
        <v>731171</v>
      </c>
      <c r="F56" s="201" t="e">
        <f>E56/C56</f>
        <v>#DIV/0!</v>
      </c>
      <c r="G56" s="131">
        <f t="shared" si="3"/>
        <v>1.59923665791776</v>
      </c>
      <c r="H56" s="195">
        <v>457200</v>
      </c>
      <c r="I56" s="193">
        <v>45.72</v>
      </c>
      <c r="J56" s="165">
        <f t="shared" si="2"/>
        <v>457200</v>
      </c>
    </row>
    <row r="57" s="167" customFormat="1" ht="13.5" spans="1:10">
      <c r="A57" s="190">
        <v>2080208</v>
      </c>
      <c r="B57" s="210" t="s">
        <v>140</v>
      </c>
      <c r="C57" s="205">
        <v>0</v>
      </c>
      <c r="D57" s="205">
        <v>408921</v>
      </c>
      <c r="E57" s="205">
        <v>408921</v>
      </c>
      <c r="F57" s="201"/>
      <c r="G57" s="131" t="e">
        <f t="shared" si="3"/>
        <v>#DIV/0!</v>
      </c>
      <c r="H57" s="195">
        <v>0</v>
      </c>
      <c r="I57" s="193"/>
      <c r="J57" s="165">
        <f t="shared" si="2"/>
        <v>0</v>
      </c>
    </row>
    <row r="58" s="167" customFormat="1" ht="13.5" spans="1:10">
      <c r="A58" s="197" t="s">
        <v>141</v>
      </c>
      <c r="B58" s="198" t="s">
        <v>142</v>
      </c>
      <c r="C58" s="205">
        <v>0</v>
      </c>
      <c r="D58" s="205">
        <v>322250</v>
      </c>
      <c r="E58" s="205">
        <v>322250</v>
      </c>
      <c r="F58" s="201" t="e">
        <f t="shared" ref="F58:F65" si="5">E58/C58</f>
        <v>#DIV/0!</v>
      </c>
      <c r="G58" s="131">
        <f t="shared" si="3"/>
        <v>0.704833770778653</v>
      </c>
      <c r="H58" s="195">
        <v>457200</v>
      </c>
      <c r="I58" s="199">
        <v>45.72</v>
      </c>
      <c r="J58" s="165">
        <f t="shared" si="2"/>
        <v>457200</v>
      </c>
    </row>
    <row r="59" s="165" customFormat="1" ht="13.5" spans="1:10">
      <c r="A59" s="190" t="s">
        <v>143</v>
      </c>
      <c r="B59" s="191" t="s">
        <v>144</v>
      </c>
      <c r="C59" s="205">
        <v>2843002.49</v>
      </c>
      <c r="D59" s="205">
        <v>8655598.77</v>
      </c>
      <c r="E59" s="205">
        <v>8655598.77</v>
      </c>
      <c r="F59" s="189">
        <f t="shared" si="5"/>
        <v>3.04452732646041</v>
      </c>
      <c r="G59" s="131">
        <f t="shared" si="3"/>
        <v>1.49049815043095</v>
      </c>
      <c r="H59" s="195">
        <v>5807185.18</v>
      </c>
      <c r="I59" s="193">
        <v>580.718518</v>
      </c>
      <c r="J59" s="165">
        <f t="shared" si="2"/>
        <v>5807185.18</v>
      </c>
    </row>
    <row r="60" s="165" customFormat="1" ht="13.5" spans="1:10">
      <c r="A60" s="197" t="s">
        <v>145</v>
      </c>
      <c r="B60" s="198" t="s">
        <v>146</v>
      </c>
      <c r="C60" s="205">
        <v>0</v>
      </c>
      <c r="D60" s="205">
        <v>127104</v>
      </c>
      <c r="E60" s="205">
        <v>127104</v>
      </c>
      <c r="F60" s="189" t="e">
        <f t="shared" si="5"/>
        <v>#DIV/0!</v>
      </c>
      <c r="G60" s="131">
        <f t="shared" si="3"/>
        <v>0.9951769495772</v>
      </c>
      <c r="H60" s="195">
        <v>127720</v>
      </c>
      <c r="I60" s="199">
        <v>12.772</v>
      </c>
      <c r="J60" s="165">
        <f t="shared" si="2"/>
        <v>127720</v>
      </c>
    </row>
    <row r="61" s="165" customFormat="1" ht="13.5" spans="1:10">
      <c r="A61" s="197" t="s">
        <v>147</v>
      </c>
      <c r="B61" s="198" t="s">
        <v>148</v>
      </c>
      <c r="C61" s="205">
        <v>260472.49</v>
      </c>
      <c r="D61" s="205">
        <v>460687.49</v>
      </c>
      <c r="E61" s="205">
        <v>460687.49</v>
      </c>
      <c r="F61" s="201">
        <f t="shared" si="5"/>
        <v>1.76866082863492</v>
      </c>
      <c r="G61" s="131">
        <f t="shared" si="3"/>
        <v>1.18033657543983</v>
      </c>
      <c r="H61" s="195">
        <v>390301.8</v>
      </c>
      <c r="I61" s="212">
        <v>39.03018</v>
      </c>
      <c r="J61" s="165">
        <f t="shared" si="2"/>
        <v>390301.8</v>
      </c>
    </row>
    <row r="62" s="165" customFormat="1" ht="13.5" spans="1:10">
      <c r="A62" s="197" t="s">
        <v>149</v>
      </c>
      <c r="B62" s="198" t="s">
        <v>150</v>
      </c>
      <c r="C62" s="205">
        <v>1721687</v>
      </c>
      <c r="D62" s="205">
        <v>5432335.96</v>
      </c>
      <c r="E62" s="205">
        <v>5432335.96</v>
      </c>
      <c r="F62" s="189">
        <f t="shared" si="5"/>
        <v>3.15524015689263</v>
      </c>
      <c r="G62" s="131">
        <f t="shared" si="3"/>
        <v>1.52513415282962</v>
      </c>
      <c r="H62" s="195">
        <v>3561874.18</v>
      </c>
      <c r="I62" s="199">
        <v>356.187418</v>
      </c>
      <c r="J62" s="165">
        <f t="shared" si="2"/>
        <v>3561874.18</v>
      </c>
    </row>
    <row r="63" s="167" customFormat="1" ht="13.5" spans="1:10">
      <c r="A63" s="197" t="s">
        <v>151</v>
      </c>
      <c r="B63" s="198" t="s">
        <v>152</v>
      </c>
      <c r="C63" s="205">
        <v>860843</v>
      </c>
      <c r="D63" s="205">
        <v>2635471.32</v>
      </c>
      <c r="E63" s="205">
        <v>2635471.32</v>
      </c>
      <c r="F63" s="201">
        <f t="shared" si="5"/>
        <v>3.06150055236553</v>
      </c>
      <c r="G63" s="131">
        <f t="shared" si="3"/>
        <v>1.53720270508625</v>
      </c>
      <c r="H63" s="195">
        <v>1714459.2</v>
      </c>
      <c r="I63" s="199">
        <v>171.44592</v>
      </c>
      <c r="J63" s="165">
        <f t="shared" si="2"/>
        <v>1714459.2</v>
      </c>
    </row>
    <row r="64" s="167" customFormat="1" ht="13.5" spans="1:10">
      <c r="A64" s="190" t="s">
        <v>153</v>
      </c>
      <c r="B64" s="191" t="s">
        <v>154</v>
      </c>
      <c r="C64" s="205">
        <v>0</v>
      </c>
      <c r="D64" s="205">
        <v>1063960</v>
      </c>
      <c r="E64" s="205">
        <v>1063960</v>
      </c>
      <c r="F64" s="201" t="e">
        <f t="shared" si="5"/>
        <v>#DIV/0!</v>
      </c>
      <c r="G64" s="131">
        <f t="shared" si="3"/>
        <v>0.792803694723335</v>
      </c>
      <c r="H64" s="195">
        <v>1342022</v>
      </c>
      <c r="I64" s="193">
        <v>134.2022</v>
      </c>
      <c r="J64" s="165">
        <f t="shared" si="2"/>
        <v>1342022</v>
      </c>
    </row>
    <row r="65" s="165" customFormat="1" ht="13.5" spans="1:10">
      <c r="A65" s="197" t="s">
        <v>155</v>
      </c>
      <c r="B65" s="198" t="s">
        <v>156</v>
      </c>
      <c r="C65" s="205">
        <v>0</v>
      </c>
      <c r="D65" s="205">
        <v>1060000</v>
      </c>
      <c r="E65" s="205">
        <v>1060000</v>
      </c>
      <c r="F65" s="189" t="e">
        <f t="shared" si="5"/>
        <v>#DIV/0!</v>
      </c>
      <c r="G65" s="131">
        <f t="shared" si="3"/>
        <v>1.78144673642319</v>
      </c>
      <c r="H65" s="195">
        <v>595022</v>
      </c>
      <c r="I65" s="199">
        <v>59.5022</v>
      </c>
      <c r="J65" s="165">
        <f t="shared" si="2"/>
        <v>595022</v>
      </c>
    </row>
    <row r="66" s="165" customFormat="1" ht="13.5" spans="1:10">
      <c r="A66" s="197">
        <v>2080799</v>
      </c>
      <c r="B66" s="198" t="s">
        <v>157</v>
      </c>
      <c r="C66" s="205">
        <v>0</v>
      </c>
      <c r="D66" s="205">
        <v>3960</v>
      </c>
      <c r="E66" s="205">
        <v>3960</v>
      </c>
      <c r="F66" s="201"/>
      <c r="G66" s="131">
        <f t="shared" si="3"/>
        <v>0.00530120481927711</v>
      </c>
      <c r="H66" s="195">
        <v>747000</v>
      </c>
      <c r="I66" s="199">
        <v>74.7</v>
      </c>
      <c r="J66" s="165">
        <f t="shared" si="2"/>
        <v>747000</v>
      </c>
    </row>
    <row r="67" s="165" customFormat="1" ht="13.5" spans="1:10">
      <c r="A67" s="190" t="s">
        <v>158</v>
      </c>
      <c r="B67" s="191" t="s">
        <v>159</v>
      </c>
      <c r="C67" s="205">
        <v>561312</v>
      </c>
      <c r="D67" s="205">
        <v>508970</v>
      </c>
      <c r="E67" s="205">
        <v>508970</v>
      </c>
      <c r="F67" s="201">
        <f t="shared" ref="F67:F74" si="6">E67/C67</f>
        <v>0.906750612849895</v>
      </c>
      <c r="G67" s="131">
        <f t="shared" si="3"/>
        <v>0.906750612849895</v>
      </c>
      <c r="H67" s="195">
        <v>561312</v>
      </c>
      <c r="I67" s="193">
        <v>56.1312</v>
      </c>
      <c r="J67" s="165">
        <f t="shared" si="2"/>
        <v>561312</v>
      </c>
    </row>
    <row r="68" s="167" customFormat="1" ht="13.5" spans="1:10">
      <c r="A68" s="197" t="s">
        <v>160</v>
      </c>
      <c r="B68" s="198" t="s">
        <v>161</v>
      </c>
      <c r="C68" s="205">
        <v>561312</v>
      </c>
      <c r="D68" s="205">
        <v>508970</v>
      </c>
      <c r="E68" s="205">
        <v>508970</v>
      </c>
      <c r="F68" s="201">
        <f t="shared" si="6"/>
        <v>0.906750612849895</v>
      </c>
      <c r="G68" s="131">
        <f t="shared" si="3"/>
        <v>0.906750612849895</v>
      </c>
      <c r="H68" s="195">
        <v>561312</v>
      </c>
      <c r="I68" s="199">
        <v>56.1312</v>
      </c>
      <c r="J68" s="165">
        <f t="shared" si="2"/>
        <v>561312</v>
      </c>
    </row>
    <row r="69" s="167" customFormat="1" ht="13.5" spans="1:10">
      <c r="A69" s="190" t="s">
        <v>162</v>
      </c>
      <c r="B69" s="191" t="s">
        <v>163</v>
      </c>
      <c r="C69" s="207">
        <v>0</v>
      </c>
      <c r="D69" s="196">
        <v>0</v>
      </c>
      <c r="E69" s="196">
        <v>0</v>
      </c>
      <c r="F69" s="201" t="e">
        <f t="shared" si="6"/>
        <v>#DIV/0!</v>
      </c>
      <c r="G69" s="131" t="e">
        <f t="shared" si="3"/>
        <v>#DIV/0!</v>
      </c>
      <c r="H69" s="195">
        <v>0</v>
      </c>
      <c r="I69" s="193">
        <v>0</v>
      </c>
      <c r="J69" s="165">
        <f t="shared" si="2"/>
        <v>0</v>
      </c>
    </row>
    <row r="70" s="167" customFormat="1" ht="13.5" spans="1:10">
      <c r="A70" s="197" t="s">
        <v>164</v>
      </c>
      <c r="B70" s="198" t="s">
        <v>165</v>
      </c>
      <c r="C70" s="207">
        <v>0</v>
      </c>
      <c r="D70" s="200">
        <v>0</v>
      </c>
      <c r="E70" s="200">
        <v>0</v>
      </c>
      <c r="F70" s="201" t="e">
        <f t="shared" si="6"/>
        <v>#DIV/0!</v>
      </c>
      <c r="G70" s="131" t="e">
        <f t="shared" si="3"/>
        <v>#DIV/0!</v>
      </c>
      <c r="H70" s="195">
        <v>0</v>
      </c>
      <c r="I70" s="199">
        <v>0</v>
      </c>
      <c r="J70" s="165">
        <f t="shared" si="2"/>
        <v>0</v>
      </c>
    </row>
    <row r="71" s="165" customFormat="1" ht="13.5" spans="1:10">
      <c r="A71" s="190" t="s">
        <v>166</v>
      </c>
      <c r="B71" s="191" t="s">
        <v>167</v>
      </c>
      <c r="C71" s="205">
        <v>2450000</v>
      </c>
      <c r="D71" s="205">
        <v>3017266.76</v>
      </c>
      <c r="E71" s="205">
        <v>3017266.76</v>
      </c>
      <c r="F71" s="189">
        <f t="shared" si="6"/>
        <v>1.23153745306122</v>
      </c>
      <c r="G71" s="131">
        <f t="shared" si="3"/>
        <v>8.2891943956044</v>
      </c>
      <c r="H71" s="195">
        <v>364000</v>
      </c>
      <c r="I71" s="193">
        <v>36.4</v>
      </c>
      <c r="J71" s="165">
        <f t="shared" ref="J71:J102" si="7">I71*10000</f>
        <v>364000</v>
      </c>
    </row>
    <row r="72" s="167" customFormat="1" ht="13.5" spans="1:10">
      <c r="A72" s="197" t="s">
        <v>168</v>
      </c>
      <c r="B72" s="198" t="s">
        <v>169</v>
      </c>
      <c r="C72" s="205">
        <v>0</v>
      </c>
      <c r="D72" s="205">
        <v>712965</v>
      </c>
      <c r="E72" s="205">
        <v>712965</v>
      </c>
      <c r="F72" s="201" t="e">
        <f t="shared" si="6"/>
        <v>#DIV/0!</v>
      </c>
      <c r="G72" s="131" t="e">
        <f t="shared" ref="G72:G103" si="8">E72/H72</f>
        <v>#DIV/0!</v>
      </c>
      <c r="H72" s="195">
        <v>0</v>
      </c>
      <c r="I72" s="199">
        <v>0</v>
      </c>
      <c r="J72" s="165">
        <f t="shared" si="7"/>
        <v>0</v>
      </c>
    </row>
    <row r="73" s="167" customFormat="1" ht="13.5" spans="1:10">
      <c r="A73" s="197" t="s">
        <v>170</v>
      </c>
      <c r="B73" s="198" t="s">
        <v>171</v>
      </c>
      <c r="C73" s="205">
        <v>2450000</v>
      </c>
      <c r="D73" s="205">
        <v>2304301.76</v>
      </c>
      <c r="E73" s="205">
        <v>2304301.76</v>
      </c>
      <c r="F73" s="201">
        <f t="shared" si="6"/>
        <v>0.940531330612245</v>
      </c>
      <c r="G73" s="131">
        <f t="shared" si="8"/>
        <v>6.33049934065934</v>
      </c>
      <c r="H73" s="195">
        <v>364000</v>
      </c>
      <c r="I73" s="199">
        <v>36.4</v>
      </c>
      <c r="J73" s="165">
        <f t="shared" si="7"/>
        <v>364000</v>
      </c>
    </row>
    <row r="74" s="165" customFormat="1" ht="13.5" spans="1:10">
      <c r="A74" s="190" t="s">
        <v>172</v>
      </c>
      <c r="B74" s="191" t="s">
        <v>173</v>
      </c>
      <c r="C74" s="205">
        <v>2046100</v>
      </c>
      <c r="D74" s="205">
        <v>1219720.77</v>
      </c>
      <c r="E74" s="205">
        <v>1219720.77</v>
      </c>
      <c r="F74" s="189">
        <f t="shared" si="6"/>
        <v>0.596119823078051</v>
      </c>
      <c r="G74" s="131" t="e">
        <f t="shared" si="8"/>
        <v>#DIV/0!</v>
      </c>
      <c r="H74" s="195">
        <v>0</v>
      </c>
      <c r="I74" s="193">
        <v>0</v>
      </c>
      <c r="J74" s="165">
        <f t="shared" si="7"/>
        <v>0</v>
      </c>
    </row>
    <row r="75" s="167" customFormat="1" ht="13.5" spans="1:10">
      <c r="A75" s="197" t="s">
        <v>174</v>
      </c>
      <c r="B75" s="198" t="s">
        <v>175</v>
      </c>
      <c r="C75" s="205">
        <v>2046100</v>
      </c>
      <c r="D75" s="205">
        <v>1219720.77</v>
      </c>
      <c r="E75" s="205">
        <v>1219720.77</v>
      </c>
      <c r="F75" s="201" t="s">
        <v>39</v>
      </c>
      <c r="G75" s="131" t="e">
        <f t="shared" si="8"/>
        <v>#DIV/0!</v>
      </c>
      <c r="H75" s="195">
        <v>0</v>
      </c>
      <c r="I75" s="199">
        <v>0</v>
      </c>
      <c r="J75" s="165">
        <f t="shared" si="7"/>
        <v>0</v>
      </c>
    </row>
    <row r="76" s="167" customFormat="1" ht="13.5" spans="1:10">
      <c r="A76" s="190" t="s">
        <v>176</v>
      </c>
      <c r="B76" s="191" t="s">
        <v>177</v>
      </c>
      <c r="C76" s="207">
        <v>0</v>
      </c>
      <c r="D76" s="196">
        <v>0</v>
      </c>
      <c r="E76" s="196">
        <v>0</v>
      </c>
      <c r="F76" s="201" t="e">
        <f>E76/C76</f>
        <v>#DIV/0!</v>
      </c>
      <c r="G76" s="131" t="e">
        <f t="shared" si="8"/>
        <v>#DIV/0!</v>
      </c>
      <c r="H76" s="195">
        <v>0</v>
      </c>
      <c r="I76" s="193">
        <v>0</v>
      </c>
      <c r="J76" s="165">
        <f t="shared" si="7"/>
        <v>0</v>
      </c>
    </row>
    <row r="77" s="167" customFormat="1" ht="13.5" spans="1:10">
      <c r="A77" s="197" t="s">
        <v>178</v>
      </c>
      <c r="B77" s="198" t="s">
        <v>179</v>
      </c>
      <c r="C77" s="207">
        <v>0</v>
      </c>
      <c r="D77" s="200">
        <v>0</v>
      </c>
      <c r="E77" s="200">
        <v>0</v>
      </c>
      <c r="F77" s="201" t="e">
        <f>E77/C77</f>
        <v>#DIV/0!</v>
      </c>
      <c r="G77" s="131" t="e">
        <f t="shared" si="8"/>
        <v>#DIV/0!</v>
      </c>
      <c r="H77" s="195">
        <v>0</v>
      </c>
      <c r="I77" s="199">
        <v>0</v>
      </c>
      <c r="J77" s="165">
        <f t="shared" si="7"/>
        <v>0</v>
      </c>
    </row>
    <row r="78" s="165" customFormat="1" ht="13.5" spans="1:10">
      <c r="A78" s="190" t="s">
        <v>180</v>
      </c>
      <c r="B78" s="191" t="s">
        <v>181</v>
      </c>
      <c r="C78" s="205">
        <v>0</v>
      </c>
      <c r="D78" s="205">
        <v>15148.22</v>
      </c>
      <c r="E78" s="205">
        <v>15148.22</v>
      </c>
      <c r="F78" s="189" t="e">
        <f>E78/C78</f>
        <v>#DIV/0!</v>
      </c>
      <c r="G78" s="131">
        <f t="shared" si="8"/>
        <v>1.02352837837838</v>
      </c>
      <c r="H78" s="195">
        <v>14800</v>
      </c>
      <c r="I78" s="193">
        <v>1.48</v>
      </c>
      <c r="J78" s="165">
        <f t="shared" si="7"/>
        <v>14800</v>
      </c>
    </row>
    <row r="79" s="167" customFormat="1" ht="13.5" spans="1:10">
      <c r="A79" s="197" t="s">
        <v>182</v>
      </c>
      <c r="B79" s="198" t="s">
        <v>183</v>
      </c>
      <c r="C79" s="205">
        <v>0</v>
      </c>
      <c r="D79" s="205">
        <v>15148.22</v>
      </c>
      <c r="E79" s="205">
        <v>15148.22</v>
      </c>
      <c r="F79" s="201" t="e">
        <f>E79/C79</f>
        <v>#DIV/0!</v>
      </c>
      <c r="G79" s="131">
        <f t="shared" si="8"/>
        <v>1.02352837837838</v>
      </c>
      <c r="H79" s="195">
        <v>14800</v>
      </c>
      <c r="I79" s="199">
        <v>1.48</v>
      </c>
      <c r="J79" s="165">
        <f t="shared" si="7"/>
        <v>14800</v>
      </c>
    </row>
    <row r="80" s="165" customFormat="1" ht="13.5" spans="1:10">
      <c r="A80" s="190">
        <v>20825</v>
      </c>
      <c r="B80" s="210" t="s">
        <v>184</v>
      </c>
      <c r="C80" s="205">
        <v>0</v>
      </c>
      <c r="D80" s="205">
        <v>458322</v>
      </c>
      <c r="E80" s="205">
        <v>458322</v>
      </c>
      <c r="F80" s="189" t="s">
        <v>39</v>
      </c>
      <c r="G80" s="131" t="e">
        <f t="shared" si="8"/>
        <v>#DIV/0!</v>
      </c>
      <c r="H80" s="195">
        <v>0</v>
      </c>
      <c r="I80" s="193">
        <v>0</v>
      </c>
      <c r="J80" s="165">
        <f t="shared" si="7"/>
        <v>0</v>
      </c>
    </row>
    <row r="81" s="167" customFormat="1" ht="13.5" spans="1:10">
      <c r="A81" s="197">
        <v>2082502</v>
      </c>
      <c r="B81" s="210" t="s">
        <v>185</v>
      </c>
      <c r="C81" s="205">
        <v>0</v>
      </c>
      <c r="D81" s="205">
        <v>458322</v>
      </c>
      <c r="E81" s="205">
        <v>458322</v>
      </c>
      <c r="F81" s="201" t="s">
        <v>39</v>
      </c>
      <c r="G81" s="131" t="e">
        <f t="shared" si="8"/>
        <v>#DIV/0!</v>
      </c>
      <c r="H81" s="195">
        <v>0</v>
      </c>
      <c r="I81" s="199">
        <v>0</v>
      </c>
      <c r="J81" s="165">
        <f t="shared" si="7"/>
        <v>0</v>
      </c>
    </row>
    <row r="82" s="168" customFormat="1" ht="13.5" spans="1:10">
      <c r="A82" s="197">
        <v>20828</v>
      </c>
      <c r="B82" s="210" t="s">
        <v>186</v>
      </c>
      <c r="C82" s="205">
        <v>0</v>
      </c>
      <c r="D82" s="205">
        <v>402633.54</v>
      </c>
      <c r="E82" s="205">
        <v>402633.54</v>
      </c>
      <c r="F82" s="201"/>
      <c r="G82" s="131" t="e">
        <f t="shared" si="8"/>
        <v>#DIV/0!</v>
      </c>
      <c r="H82" s="195">
        <v>0</v>
      </c>
      <c r="I82" s="199"/>
      <c r="J82" s="165">
        <f t="shared" si="7"/>
        <v>0</v>
      </c>
    </row>
    <row r="83" s="168" customFormat="1" ht="13.5" spans="1:10">
      <c r="A83" s="197">
        <v>2082899</v>
      </c>
      <c r="B83" s="210" t="s">
        <v>187</v>
      </c>
      <c r="C83" s="205">
        <v>0</v>
      </c>
      <c r="D83" s="205">
        <v>402633.54</v>
      </c>
      <c r="E83" s="205">
        <v>402633.54</v>
      </c>
      <c r="F83" s="201"/>
      <c r="G83" s="131" t="e">
        <f t="shared" si="8"/>
        <v>#DIV/0!</v>
      </c>
      <c r="H83" s="195">
        <v>0</v>
      </c>
      <c r="I83" s="199"/>
      <c r="J83" s="165">
        <f t="shared" si="7"/>
        <v>0</v>
      </c>
    </row>
    <row r="84" s="165" customFormat="1" ht="13.5" spans="1:10">
      <c r="A84" s="190" t="s">
        <v>188</v>
      </c>
      <c r="B84" s="191" t="s">
        <v>189</v>
      </c>
      <c r="C84" s="205">
        <v>0</v>
      </c>
      <c r="D84" s="205">
        <v>75450</v>
      </c>
      <c r="E84" s="205">
        <v>75450</v>
      </c>
      <c r="F84" s="189" t="e">
        <f t="shared" ref="F84:F97" si="9">E84/C84</f>
        <v>#DIV/0!</v>
      </c>
      <c r="G84" s="131">
        <f t="shared" si="8"/>
        <v>0.0251315701818666</v>
      </c>
      <c r="H84" s="195">
        <v>3002200</v>
      </c>
      <c r="I84" s="193">
        <v>300.22</v>
      </c>
      <c r="J84" s="165">
        <f t="shared" si="7"/>
        <v>3002200</v>
      </c>
    </row>
    <row r="85" s="167" customFormat="1" ht="13.5" spans="1:10">
      <c r="A85" s="197" t="s">
        <v>190</v>
      </c>
      <c r="B85" s="198" t="s">
        <v>191</v>
      </c>
      <c r="C85" s="205">
        <v>0</v>
      </c>
      <c r="D85" s="205">
        <v>75450</v>
      </c>
      <c r="E85" s="205">
        <v>75450</v>
      </c>
      <c r="F85" s="201" t="e">
        <f t="shared" si="9"/>
        <v>#DIV/0!</v>
      </c>
      <c r="G85" s="131">
        <f t="shared" si="8"/>
        <v>0.0251315701818666</v>
      </c>
      <c r="H85" s="195">
        <v>3002200</v>
      </c>
      <c r="I85" s="199">
        <v>300.22</v>
      </c>
      <c r="J85" s="165">
        <f t="shared" si="7"/>
        <v>3002200</v>
      </c>
    </row>
    <row r="86" s="167" customFormat="1" ht="13.5" spans="1:10">
      <c r="A86" s="190" t="s">
        <v>192</v>
      </c>
      <c r="B86" s="191" t="s">
        <v>34</v>
      </c>
      <c r="C86" s="205">
        <v>68616448.91</v>
      </c>
      <c r="D86" s="205">
        <v>76914487.93</v>
      </c>
      <c r="E86" s="205">
        <v>76914487.93</v>
      </c>
      <c r="F86" s="201">
        <f t="shared" si="9"/>
        <v>1.120933670451</v>
      </c>
      <c r="G86" s="131">
        <f t="shared" si="8"/>
        <v>1.70403482234771</v>
      </c>
      <c r="H86" s="195">
        <v>45136687.89</v>
      </c>
      <c r="I86" s="193">
        <v>4513.668789</v>
      </c>
      <c r="J86" s="165">
        <f t="shared" si="7"/>
        <v>45136687.89</v>
      </c>
    </row>
    <row r="87" s="165" customFormat="1" ht="13.5" spans="1:10">
      <c r="A87" s="190" t="s">
        <v>193</v>
      </c>
      <c r="B87" s="191" t="s">
        <v>194</v>
      </c>
      <c r="C87" s="205">
        <v>55861865.4</v>
      </c>
      <c r="D87" s="205">
        <v>55861865.4</v>
      </c>
      <c r="E87" s="205">
        <v>55861865.4</v>
      </c>
      <c r="F87" s="189">
        <f t="shared" si="9"/>
        <v>1</v>
      </c>
      <c r="G87" s="131">
        <f t="shared" si="8"/>
        <v>3.909665622071</v>
      </c>
      <c r="H87" s="195">
        <v>14288144</v>
      </c>
      <c r="I87" s="193">
        <v>1428.8144</v>
      </c>
      <c r="J87" s="165">
        <f t="shared" si="7"/>
        <v>14288144</v>
      </c>
    </row>
    <row r="88" s="167" customFormat="1" ht="13.5" spans="1:10">
      <c r="A88" s="197" t="s">
        <v>195</v>
      </c>
      <c r="B88" s="198" t="s">
        <v>196</v>
      </c>
      <c r="C88" s="205">
        <v>54877652.4</v>
      </c>
      <c r="D88" s="205">
        <v>54877652.4</v>
      </c>
      <c r="E88" s="205">
        <v>54877652.4</v>
      </c>
      <c r="F88" s="201">
        <f t="shared" si="9"/>
        <v>1</v>
      </c>
      <c r="G88" s="131">
        <f t="shared" si="8"/>
        <v>3.95461541665544</v>
      </c>
      <c r="H88" s="195">
        <v>13876862</v>
      </c>
      <c r="I88" s="199">
        <v>1387.6862</v>
      </c>
      <c r="J88" s="165">
        <f t="shared" si="7"/>
        <v>13876862</v>
      </c>
    </row>
    <row r="89" s="165" customFormat="1" ht="13.5" spans="1:10">
      <c r="A89" s="197" t="s">
        <v>197</v>
      </c>
      <c r="B89" s="198" t="s">
        <v>198</v>
      </c>
      <c r="C89" s="205">
        <v>984213</v>
      </c>
      <c r="D89" s="205">
        <v>984213</v>
      </c>
      <c r="E89" s="205">
        <v>984213</v>
      </c>
      <c r="F89" s="189" t="s">
        <v>39</v>
      </c>
      <c r="G89" s="131">
        <f t="shared" si="8"/>
        <v>2.39303689439363</v>
      </c>
      <c r="H89" s="195">
        <v>411282</v>
      </c>
      <c r="I89" s="199">
        <v>41.1282</v>
      </c>
      <c r="J89" s="165">
        <f t="shared" si="7"/>
        <v>411282</v>
      </c>
    </row>
    <row r="90" s="167" customFormat="1" ht="13.5" spans="1:10">
      <c r="A90" s="190" t="s">
        <v>199</v>
      </c>
      <c r="B90" s="191" t="s">
        <v>200</v>
      </c>
      <c r="C90" s="205">
        <v>9841535.75</v>
      </c>
      <c r="D90" s="205">
        <v>12567847.49</v>
      </c>
      <c r="E90" s="205">
        <v>12567847.49</v>
      </c>
      <c r="F90" s="201" t="s">
        <v>39</v>
      </c>
      <c r="G90" s="131">
        <f t="shared" si="8"/>
        <v>0.561576060193187</v>
      </c>
      <c r="H90" s="195">
        <v>22379599.81</v>
      </c>
      <c r="I90" s="193">
        <v>2237.959981</v>
      </c>
      <c r="J90" s="165">
        <f t="shared" si="7"/>
        <v>22379599.81</v>
      </c>
    </row>
    <row r="91" s="165" customFormat="1" ht="13.5" spans="1:10">
      <c r="A91" s="197" t="s">
        <v>201</v>
      </c>
      <c r="B91" s="198" t="s">
        <v>202</v>
      </c>
      <c r="C91" s="205">
        <v>8615278.25</v>
      </c>
      <c r="D91" s="205">
        <v>8615278.25</v>
      </c>
      <c r="E91" s="205">
        <v>8615278.25</v>
      </c>
      <c r="F91" s="189">
        <f t="shared" si="9"/>
        <v>1</v>
      </c>
      <c r="G91" s="131">
        <f t="shared" si="8"/>
        <v>0.792746739629524</v>
      </c>
      <c r="H91" s="195">
        <v>10867630</v>
      </c>
      <c r="I91" s="199">
        <v>1086.763</v>
      </c>
      <c r="J91" s="165">
        <f t="shared" si="7"/>
        <v>10867630</v>
      </c>
    </row>
    <row r="92" s="165" customFormat="1" ht="13.5" spans="1:10">
      <c r="A92" s="197" t="s">
        <v>203</v>
      </c>
      <c r="B92" s="198" t="s">
        <v>204</v>
      </c>
      <c r="C92" s="205">
        <v>1757.5</v>
      </c>
      <c r="D92" s="205">
        <v>1757.5</v>
      </c>
      <c r="E92" s="205">
        <v>1757.5</v>
      </c>
      <c r="F92" s="189">
        <f t="shared" si="9"/>
        <v>1</v>
      </c>
      <c r="G92" s="131">
        <f t="shared" si="8"/>
        <v>0.0423912781302009</v>
      </c>
      <c r="H92" s="195">
        <v>41459</v>
      </c>
      <c r="I92" s="199">
        <v>4.1459</v>
      </c>
      <c r="J92" s="165">
        <f t="shared" si="7"/>
        <v>41459</v>
      </c>
    </row>
    <row r="93" s="167" customFormat="1" ht="13.5" spans="1:10">
      <c r="A93" s="197" t="s">
        <v>205</v>
      </c>
      <c r="B93" s="198" t="s">
        <v>206</v>
      </c>
      <c r="C93" s="205">
        <v>1224500</v>
      </c>
      <c r="D93" s="205">
        <v>3950811.74</v>
      </c>
      <c r="E93" s="205">
        <v>3950811.74</v>
      </c>
      <c r="F93" s="201">
        <f t="shared" si="9"/>
        <v>3.22646936708861</v>
      </c>
      <c r="G93" s="131">
        <f t="shared" si="8"/>
        <v>0.362091993233798</v>
      </c>
      <c r="H93" s="195">
        <v>10911071.81</v>
      </c>
      <c r="I93" s="199">
        <v>1091.107181</v>
      </c>
      <c r="J93" s="165">
        <f t="shared" si="7"/>
        <v>10911071.81</v>
      </c>
    </row>
    <row r="94" s="168" customFormat="1" ht="13.5" spans="1:10">
      <c r="A94" s="197" t="s">
        <v>207</v>
      </c>
      <c r="B94" s="198" t="s">
        <v>208</v>
      </c>
      <c r="C94" s="205"/>
      <c r="D94" s="205"/>
      <c r="E94" s="205"/>
      <c r="F94" s="201" t="s">
        <v>39</v>
      </c>
      <c r="G94" s="131">
        <f t="shared" si="8"/>
        <v>0</v>
      </c>
      <c r="H94" s="195">
        <v>559439</v>
      </c>
      <c r="I94" s="199">
        <v>55.9439</v>
      </c>
      <c r="J94" s="165">
        <f t="shared" si="7"/>
        <v>559439</v>
      </c>
    </row>
    <row r="95" s="166" customFormat="1" ht="13.5" spans="1:10">
      <c r="A95" s="197">
        <v>21006</v>
      </c>
      <c r="B95" s="198" t="s">
        <v>209</v>
      </c>
      <c r="C95" s="205">
        <v>42802</v>
      </c>
      <c r="D95" s="205">
        <v>42802</v>
      </c>
      <c r="E95" s="205">
        <v>42802</v>
      </c>
      <c r="F95" s="189"/>
      <c r="G95" s="131">
        <f t="shared" si="8"/>
        <v>1.3375625</v>
      </c>
      <c r="H95" s="195">
        <v>32000</v>
      </c>
      <c r="I95" s="199">
        <v>3.2</v>
      </c>
      <c r="J95" s="165">
        <f t="shared" si="7"/>
        <v>32000</v>
      </c>
    </row>
    <row r="96" s="166" customFormat="1" ht="13.5" spans="1:10">
      <c r="A96" s="197">
        <v>2100601</v>
      </c>
      <c r="B96" s="198" t="s">
        <v>210</v>
      </c>
      <c r="C96" s="205">
        <v>42802</v>
      </c>
      <c r="D96" s="205">
        <v>42802</v>
      </c>
      <c r="E96" s="205">
        <v>42802</v>
      </c>
      <c r="F96" s="189"/>
      <c r="G96" s="131">
        <f t="shared" si="8"/>
        <v>1.3375625</v>
      </c>
      <c r="H96" s="195">
        <v>32000</v>
      </c>
      <c r="I96" s="199">
        <v>3.2</v>
      </c>
      <c r="J96" s="165">
        <f t="shared" si="7"/>
        <v>32000</v>
      </c>
    </row>
    <row r="97" s="165" customFormat="1" ht="13.5" spans="1:10">
      <c r="A97" s="190" t="s">
        <v>211</v>
      </c>
      <c r="B97" s="191" t="s">
        <v>212</v>
      </c>
      <c r="C97" s="206">
        <f>SUM(C98:C101)</f>
        <v>0</v>
      </c>
      <c r="D97" s="213">
        <v>153.809</v>
      </c>
      <c r="E97" s="213">
        <v>153.809</v>
      </c>
      <c r="F97" s="189" t="e">
        <f>E97/C97</f>
        <v>#DIV/0!</v>
      </c>
      <c r="G97" s="131">
        <f t="shared" si="8"/>
        <v>0.0001</v>
      </c>
      <c r="H97" s="195">
        <v>1538090</v>
      </c>
      <c r="I97" s="212">
        <v>153.809</v>
      </c>
      <c r="J97" s="165">
        <f t="shared" si="7"/>
        <v>1538090</v>
      </c>
    </row>
    <row r="98" s="167" customFormat="1" ht="13.5" spans="1:10">
      <c r="A98" s="197" t="s">
        <v>213</v>
      </c>
      <c r="B98" s="198" t="s">
        <v>214</v>
      </c>
      <c r="C98" s="207">
        <v>0</v>
      </c>
      <c r="D98" s="200">
        <v>0</v>
      </c>
      <c r="E98" s="200">
        <v>0</v>
      </c>
      <c r="F98" s="201" t="e">
        <f>E98/C98</f>
        <v>#DIV/0!</v>
      </c>
      <c r="G98" s="131" t="e">
        <f t="shared" si="8"/>
        <v>#DIV/0!</v>
      </c>
      <c r="H98" s="195">
        <v>0</v>
      </c>
      <c r="I98" s="199">
        <v>0</v>
      </c>
      <c r="J98" s="165">
        <f t="shared" si="7"/>
        <v>0</v>
      </c>
    </row>
    <row r="99" s="167" customFormat="1" ht="13.5" spans="1:10">
      <c r="A99" s="197" t="s">
        <v>215</v>
      </c>
      <c r="B99" s="198" t="s">
        <v>216</v>
      </c>
      <c r="C99" s="207"/>
      <c r="D99" s="200">
        <v>153.809</v>
      </c>
      <c r="E99" s="200">
        <v>153.809</v>
      </c>
      <c r="F99" s="201" t="s">
        <v>39</v>
      </c>
      <c r="G99" s="131">
        <f t="shared" si="8"/>
        <v>0.0001</v>
      </c>
      <c r="H99" s="195">
        <v>1538090</v>
      </c>
      <c r="I99" s="199">
        <v>153.809</v>
      </c>
      <c r="J99" s="165">
        <f t="shared" si="7"/>
        <v>1538090</v>
      </c>
    </row>
    <row r="100" s="167" customFormat="1" ht="13.5" spans="1:10">
      <c r="A100" s="190" t="s">
        <v>217</v>
      </c>
      <c r="B100" s="191" t="s">
        <v>218</v>
      </c>
      <c r="C100" s="207"/>
      <c r="D100" s="196">
        <v>486.680666</v>
      </c>
      <c r="E100" s="196">
        <v>486.680666</v>
      </c>
      <c r="F100" s="201" t="s">
        <v>39</v>
      </c>
      <c r="G100" s="131">
        <f t="shared" si="8"/>
        <v>0.0001</v>
      </c>
      <c r="H100" s="195">
        <v>4866806.66</v>
      </c>
      <c r="I100" s="193">
        <v>486.680666</v>
      </c>
      <c r="J100" s="165">
        <f t="shared" si="7"/>
        <v>4866806.66</v>
      </c>
    </row>
    <row r="101" s="167" customFormat="1" ht="13.5" spans="1:10">
      <c r="A101" s="197" t="s">
        <v>219</v>
      </c>
      <c r="B101" s="198" t="s">
        <v>220</v>
      </c>
      <c r="C101" s="207">
        <v>0</v>
      </c>
      <c r="D101" s="200">
        <v>185.030234</v>
      </c>
      <c r="E101" s="200">
        <v>185.030234</v>
      </c>
      <c r="F101" s="201" t="e">
        <f>E101/C101</f>
        <v>#DIV/0!</v>
      </c>
      <c r="G101" s="131">
        <f t="shared" si="8"/>
        <v>0.0001</v>
      </c>
      <c r="H101" s="195">
        <v>1850302.34</v>
      </c>
      <c r="I101" s="199">
        <v>185.030234</v>
      </c>
      <c r="J101" s="165">
        <f t="shared" si="7"/>
        <v>1850302.34</v>
      </c>
    </row>
    <row r="102" s="167" customFormat="1" ht="13.5" spans="1:10">
      <c r="A102" s="197" t="s">
        <v>221</v>
      </c>
      <c r="B102" s="198" t="s">
        <v>222</v>
      </c>
      <c r="C102" s="206">
        <f>C104</f>
        <v>0</v>
      </c>
      <c r="D102" s="200">
        <v>275.551332</v>
      </c>
      <c r="E102" s="200">
        <v>275.551332</v>
      </c>
      <c r="F102" s="189" t="s">
        <v>39</v>
      </c>
      <c r="G102" s="131">
        <f t="shared" si="8"/>
        <v>0.0001</v>
      </c>
      <c r="H102" s="195">
        <v>2755513.32</v>
      </c>
      <c r="I102" s="199">
        <v>275.551332</v>
      </c>
      <c r="J102" s="165">
        <f t="shared" si="7"/>
        <v>2755513.32</v>
      </c>
    </row>
    <row r="103" s="167" customFormat="1" ht="13.5" spans="1:10">
      <c r="A103" s="197">
        <v>2101103</v>
      </c>
      <c r="B103" s="198" t="s">
        <v>223</v>
      </c>
      <c r="C103" s="207"/>
      <c r="D103" s="200">
        <v>26.0991</v>
      </c>
      <c r="E103" s="200">
        <v>26.0991</v>
      </c>
      <c r="F103" s="201"/>
      <c r="G103" s="131">
        <f t="shared" si="8"/>
        <v>0.0001</v>
      </c>
      <c r="H103" s="195">
        <v>260991</v>
      </c>
      <c r="I103" s="199">
        <v>26.0991</v>
      </c>
      <c r="J103" s="165">
        <f t="shared" ref="J103:J134" si="10">I103*10000</f>
        <v>260991</v>
      </c>
    </row>
    <row r="104" s="167" customFormat="1" ht="13.5" spans="1:10">
      <c r="A104" s="190" t="s">
        <v>224</v>
      </c>
      <c r="B104" s="191" t="s">
        <v>225</v>
      </c>
      <c r="C104" s="205">
        <v>0</v>
      </c>
      <c r="D104" s="205"/>
      <c r="E104" s="205"/>
      <c r="F104" s="201" t="s">
        <v>39</v>
      </c>
      <c r="G104" s="131">
        <f t="shared" ref="G104:G135" si="11">E104/H104</f>
        <v>0</v>
      </c>
      <c r="H104" s="195">
        <v>1524158.2</v>
      </c>
      <c r="I104" s="193">
        <v>152.41582</v>
      </c>
      <c r="J104" s="165">
        <f t="shared" si="10"/>
        <v>1524158.2</v>
      </c>
    </row>
    <row r="105" s="165" customFormat="1" ht="13.5" spans="1:10">
      <c r="A105" s="197" t="s">
        <v>226</v>
      </c>
      <c r="B105" s="198" t="s">
        <v>227</v>
      </c>
      <c r="C105" s="205">
        <v>0</v>
      </c>
      <c r="D105" s="205"/>
      <c r="E105" s="205"/>
      <c r="F105" s="189" t="e">
        <f t="shared" ref="F104:F112" si="12">E105/C105</f>
        <v>#DIV/0!</v>
      </c>
      <c r="G105" s="131">
        <f t="shared" si="11"/>
        <v>0</v>
      </c>
      <c r="H105" s="195">
        <v>1524158.2</v>
      </c>
      <c r="I105" s="199">
        <v>152.41582</v>
      </c>
      <c r="J105" s="165">
        <f t="shared" si="10"/>
        <v>1524158.2</v>
      </c>
    </row>
    <row r="106" s="167" customFormat="1" ht="13.5" spans="1:10">
      <c r="A106" s="190" t="s">
        <v>228</v>
      </c>
      <c r="B106" s="191" t="s">
        <v>229</v>
      </c>
      <c r="C106" s="207">
        <v>0</v>
      </c>
      <c r="D106" s="196">
        <v>2</v>
      </c>
      <c r="E106" s="196">
        <v>2</v>
      </c>
      <c r="F106" s="201" t="e">
        <f t="shared" si="12"/>
        <v>#DIV/0!</v>
      </c>
      <c r="G106" s="131">
        <f t="shared" si="11"/>
        <v>0.0001</v>
      </c>
      <c r="H106" s="195">
        <v>20000</v>
      </c>
      <c r="I106" s="193">
        <v>2</v>
      </c>
      <c r="J106" s="165">
        <f t="shared" si="10"/>
        <v>20000</v>
      </c>
    </row>
    <row r="107" s="168" customFormat="1" ht="13.5" spans="1:10">
      <c r="A107" s="197" t="s">
        <v>230</v>
      </c>
      <c r="B107" s="198" t="s">
        <v>231</v>
      </c>
      <c r="C107" s="207"/>
      <c r="D107" s="200">
        <v>2</v>
      </c>
      <c r="E107" s="200">
        <v>2</v>
      </c>
      <c r="F107" s="201" t="s">
        <v>39</v>
      </c>
      <c r="G107" s="131">
        <f t="shared" si="11"/>
        <v>0.0001</v>
      </c>
      <c r="H107" s="195">
        <v>20000</v>
      </c>
      <c r="I107" s="199">
        <v>2</v>
      </c>
      <c r="J107" s="165">
        <f t="shared" si="10"/>
        <v>20000</v>
      </c>
    </row>
    <row r="108" s="165" customFormat="1" ht="13.5" spans="1:10">
      <c r="A108" s="190" t="s">
        <v>232</v>
      </c>
      <c r="B108" s="191" t="s">
        <v>233</v>
      </c>
      <c r="C108" s="205">
        <v>845717.44</v>
      </c>
      <c r="D108" s="205">
        <v>845717.44</v>
      </c>
      <c r="E108" s="205">
        <v>845717.44</v>
      </c>
      <c r="F108" s="189">
        <f t="shared" si="12"/>
        <v>1</v>
      </c>
      <c r="G108" s="131">
        <f t="shared" si="11"/>
        <v>1.73342104176846</v>
      </c>
      <c r="H108" s="195">
        <v>487889.22</v>
      </c>
      <c r="I108" s="193">
        <v>48.788922</v>
      </c>
      <c r="J108" s="165">
        <f t="shared" si="10"/>
        <v>487889.22</v>
      </c>
    </row>
    <row r="109" s="167" customFormat="1" ht="13.5" spans="1:10">
      <c r="A109" s="197" t="s">
        <v>234</v>
      </c>
      <c r="B109" s="198" t="s">
        <v>235</v>
      </c>
      <c r="C109" s="205">
        <v>845717.44</v>
      </c>
      <c r="D109" s="205">
        <v>845717.44</v>
      </c>
      <c r="E109" s="205">
        <v>845717.44</v>
      </c>
      <c r="F109" s="201">
        <f t="shared" si="12"/>
        <v>1</v>
      </c>
      <c r="G109" s="131">
        <f t="shared" si="11"/>
        <v>1.73342104176846</v>
      </c>
      <c r="H109" s="195">
        <v>487889.22</v>
      </c>
      <c r="I109" s="199">
        <v>48.788922</v>
      </c>
      <c r="J109" s="165">
        <f t="shared" si="10"/>
        <v>487889.22</v>
      </c>
    </row>
    <row r="110" s="167" customFormat="1" ht="13.5" spans="1:10">
      <c r="A110" s="190" t="s">
        <v>236</v>
      </c>
      <c r="B110" s="191" t="s">
        <v>35</v>
      </c>
      <c r="C110" s="205">
        <v>0</v>
      </c>
      <c r="D110" s="205">
        <v>29023650</v>
      </c>
      <c r="E110" s="205">
        <v>29023650</v>
      </c>
      <c r="F110" s="201" t="e">
        <f t="shared" si="12"/>
        <v>#DIV/0!</v>
      </c>
      <c r="G110" s="131">
        <f t="shared" si="11"/>
        <v>3.60302054646995</v>
      </c>
      <c r="H110" s="195">
        <v>8055366.22</v>
      </c>
      <c r="I110" s="193">
        <v>805.536622</v>
      </c>
      <c r="J110" s="165">
        <f t="shared" si="10"/>
        <v>8055366.22</v>
      </c>
    </row>
    <row r="111" s="167" customFormat="1" ht="13.5" spans="1:10">
      <c r="A111" s="190" t="s">
        <v>237</v>
      </c>
      <c r="B111" s="191" t="s">
        <v>238</v>
      </c>
      <c r="C111" s="205">
        <v>0</v>
      </c>
      <c r="D111" s="205">
        <v>29023650</v>
      </c>
      <c r="E111" s="205">
        <v>29023650</v>
      </c>
      <c r="F111" s="201" t="e">
        <f t="shared" si="12"/>
        <v>#DIV/0!</v>
      </c>
      <c r="G111" s="131">
        <f t="shared" si="11"/>
        <v>3.60302054646995</v>
      </c>
      <c r="H111" s="195">
        <v>8055366.22</v>
      </c>
      <c r="I111" s="193">
        <v>805.536622</v>
      </c>
      <c r="J111" s="165">
        <f t="shared" si="10"/>
        <v>8055366.22</v>
      </c>
    </row>
    <row r="112" s="165" customFormat="1" ht="13.5" spans="1:10">
      <c r="A112" s="197" t="s">
        <v>239</v>
      </c>
      <c r="B112" s="198" t="s">
        <v>240</v>
      </c>
      <c r="C112" s="205">
        <v>0</v>
      </c>
      <c r="D112" s="205">
        <v>29023650</v>
      </c>
      <c r="E112" s="205">
        <v>29023650</v>
      </c>
      <c r="F112" s="189" t="s">
        <v>39</v>
      </c>
      <c r="G112" s="131">
        <f t="shared" si="11"/>
        <v>3.60302054646995</v>
      </c>
      <c r="H112" s="195">
        <v>8055366.22</v>
      </c>
      <c r="I112" s="199">
        <v>805.536622</v>
      </c>
      <c r="J112" s="165">
        <f t="shared" si="10"/>
        <v>8055366.22</v>
      </c>
    </row>
    <row r="113" s="168" customFormat="1" ht="13.5" spans="1:10">
      <c r="A113" s="190" t="s">
        <v>241</v>
      </c>
      <c r="B113" s="191" t="s">
        <v>36</v>
      </c>
      <c r="C113" s="214">
        <v>2108</v>
      </c>
      <c r="D113" s="196">
        <v>3484.995052</v>
      </c>
      <c r="E113" s="196">
        <v>3484.995052</v>
      </c>
      <c r="F113" s="201" t="s">
        <v>39</v>
      </c>
      <c r="G113" s="131">
        <f t="shared" si="11"/>
        <v>0.0001</v>
      </c>
      <c r="H113" s="195">
        <v>34849950.52</v>
      </c>
      <c r="I113" s="193">
        <v>3484.995052</v>
      </c>
      <c r="J113" s="165">
        <f t="shared" si="10"/>
        <v>34849950.52</v>
      </c>
    </row>
    <row r="114" s="165" customFormat="1" ht="13.5" spans="1:10">
      <c r="A114" s="190" t="s">
        <v>242</v>
      </c>
      <c r="B114" s="191" t="s">
        <v>243</v>
      </c>
      <c r="C114" s="205">
        <v>22555000</v>
      </c>
      <c r="D114" s="205">
        <v>87439332.63</v>
      </c>
      <c r="E114" s="205">
        <v>87439332.63</v>
      </c>
      <c r="F114" s="189" t="s">
        <v>39</v>
      </c>
      <c r="G114" s="131">
        <f t="shared" si="11"/>
        <v>3.19610030525052</v>
      </c>
      <c r="H114" s="195">
        <v>27358131.56</v>
      </c>
      <c r="I114" s="193">
        <v>2735.813156</v>
      </c>
      <c r="J114" s="165">
        <f t="shared" si="10"/>
        <v>27358131.56</v>
      </c>
    </row>
    <row r="115" s="168" customFormat="1" ht="13.5" spans="1:10">
      <c r="A115" s="197" t="s">
        <v>244</v>
      </c>
      <c r="B115" s="198" t="s">
        <v>245</v>
      </c>
      <c r="C115" s="205">
        <v>680000</v>
      </c>
      <c r="D115" s="205">
        <v>43213607.99</v>
      </c>
      <c r="E115" s="205">
        <v>43213607.99</v>
      </c>
      <c r="F115" s="201" t="s">
        <v>39</v>
      </c>
      <c r="G115" s="131" t="e">
        <f t="shared" si="11"/>
        <v>#DIV/0!</v>
      </c>
      <c r="H115" s="195">
        <v>0</v>
      </c>
      <c r="I115" s="199">
        <v>0</v>
      </c>
      <c r="J115" s="165">
        <f t="shared" si="10"/>
        <v>0</v>
      </c>
    </row>
    <row r="116" s="165" customFormat="1" ht="13.5" spans="1:10">
      <c r="A116" s="197" t="s">
        <v>246</v>
      </c>
      <c r="B116" s="198" t="s">
        <v>247</v>
      </c>
      <c r="C116" s="205">
        <v>680000</v>
      </c>
      <c r="D116" s="205">
        <v>43213607.99</v>
      </c>
      <c r="E116" s="205">
        <v>43213607.99</v>
      </c>
      <c r="F116" s="189" t="s">
        <v>39</v>
      </c>
      <c r="G116" s="131">
        <f t="shared" si="11"/>
        <v>1.57955260560199</v>
      </c>
      <c r="H116" s="195">
        <v>27358131.56</v>
      </c>
      <c r="I116" s="199">
        <v>2735.813156</v>
      </c>
      <c r="J116" s="165">
        <f t="shared" si="10"/>
        <v>27358131.56</v>
      </c>
    </row>
    <row r="117" s="168" customFormat="1" ht="13.5" spans="1:10">
      <c r="A117" s="190" t="s">
        <v>248</v>
      </c>
      <c r="B117" s="191" t="s">
        <v>249</v>
      </c>
      <c r="C117" s="205">
        <v>0</v>
      </c>
      <c r="D117" s="205">
        <v>452000</v>
      </c>
      <c r="E117" s="205">
        <v>452000</v>
      </c>
      <c r="F117" s="189" t="s">
        <v>39</v>
      </c>
      <c r="G117" s="131">
        <f t="shared" si="11"/>
        <v>2.26</v>
      </c>
      <c r="H117" s="195">
        <v>200000</v>
      </c>
      <c r="I117" s="193">
        <v>20</v>
      </c>
      <c r="J117" s="165">
        <f t="shared" si="10"/>
        <v>200000</v>
      </c>
    </row>
    <row r="118" s="165" customFormat="1" ht="13.5" spans="1:10">
      <c r="A118" s="197" t="s">
        <v>250</v>
      </c>
      <c r="B118" s="198" t="s">
        <v>251</v>
      </c>
      <c r="C118" s="205">
        <v>0</v>
      </c>
      <c r="D118" s="205">
        <v>452000</v>
      </c>
      <c r="E118" s="205">
        <v>452000</v>
      </c>
      <c r="F118" s="189" t="s">
        <v>39</v>
      </c>
      <c r="G118" s="131">
        <f t="shared" si="11"/>
        <v>2.26</v>
      </c>
      <c r="H118" s="195">
        <v>200000</v>
      </c>
      <c r="I118" s="199">
        <v>20</v>
      </c>
      <c r="J118" s="165">
        <f t="shared" si="10"/>
        <v>200000</v>
      </c>
    </row>
    <row r="119" s="168" customFormat="1" ht="13.5" spans="1:10">
      <c r="A119" s="190" t="s">
        <v>252</v>
      </c>
      <c r="B119" s="191" t="s">
        <v>253</v>
      </c>
      <c r="C119" s="205">
        <v>0</v>
      </c>
      <c r="D119" s="205">
        <v>250000</v>
      </c>
      <c r="E119" s="205">
        <v>250000</v>
      </c>
      <c r="F119" s="189" t="s">
        <v>39</v>
      </c>
      <c r="G119" s="131" t="e">
        <f t="shared" si="11"/>
        <v>#DIV/0!</v>
      </c>
      <c r="H119" s="195">
        <v>0</v>
      </c>
      <c r="I119" s="193">
        <v>0</v>
      </c>
      <c r="J119" s="165">
        <f t="shared" si="10"/>
        <v>0</v>
      </c>
    </row>
    <row r="120" s="165" customFormat="1" ht="13.5" spans="1:10">
      <c r="A120" s="197" t="s">
        <v>254</v>
      </c>
      <c r="B120" s="198" t="s">
        <v>255</v>
      </c>
      <c r="C120" s="205">
        <v>0</v>
      </c>
      <c r="D120" s="205">
        <v>250000</v>
      </c>
      <c r="E120" s="205">
        <v>250000</v>
      </c>
      <c r="F120" s="189" t="e">
        <f t="shared" ref="F112:F158" si="13">E120/C120</f>
        <v>#DIV/0!</v>
      </c>
      <c r="G120" s="131" t="e">
        <f t="shared" si="11"/>
        <v>#DIV/0!</v>
      </c>
      <c r="H120" s="195">
        <v>0</v>
      </c>
      <c r="I120" s="199">
        <v>0</v>
      </c>
      <c r="J120" s="165">
        <f t="shared" si="10"/>
        <v>0</v>
      </c>
    </row>
    <row r="121" s="165" customFormat="1" ht="13.5" spans="1:10">
      <c r="A121" s="190" t="s">
        <v>256</v>
      </c>
      <c r="B121" s="191" t="s">
        <v>257</v>
      </c>
      <c r="C121" s="205">
        <v>0</v>
      </c>
      <c r="D121" s="205">
        <v>10116161.37</v>
      </c>
      <c r="E121" s="205">
        <v>10116161.37</v>
      </c>
      <c r="F121" s="189" t="e">
        <f t="shared" si="13"/>
        <v>#DIV/0!</v>
      </c>
      <c r="G121" s="131">
        <f t="shared" si="11"/>
        <v>1.38733029789867</v>
      </c>
      <c r="H121" s="195">
        <v>7291818.96</v>
      </c>
      <c r="I121" s="212">
        <v>729.181896</v>
      </c>
      <c r="J121" s="165">
        <f t="shared" si="10"/>
        <v>7291818.96</v>
      </c>
    </row>
    <row r="122" s="167" customFormat="1" ht="13.5" spans="1:10">
      <c r="A122" s="197" t="s">
        <v>258</v>
      </c>
      <c r="B122" s="198" t="s">
        <v>259</v>
      </c>
      <c r="C122" s="205">
        <v>0</v>
      </c>
      <c r="D122" s="205">
        <v>10116161.37</v>
      </c>
      <c r="E122" s="205">
        <v>10116161.37</v>
      </c>
      <c r="F122" s="201" t="e">
        <f t="shared" si="13"/>
        <v>#DIV/0!</v>
      </c>
      <c r="G122" s="131">
        <f t="shared" si="11"/>
        <v>1.38733029789867</v>
      </c>
      <c r="H122" s="195">
        <v>7291818.96</v>
      </c>
      <c r="I122" s="199">
        <v>729.181896</v>
      </c>
      <c r="J122" s="165">
        <f t="shared" si="10"/>
        <v>7291818.96</v>
      </c>
    </row>
    <row r="123" s="165" customFormat="1" ht="13.5" spans="1:10">
      <c r="A123" s="190" t="s">
        <v>260</v>
      </c>
      <c r="B123" s="191" t="s">
        <v>37</v>
      </c>
      <c r="C123" s="206">
        <v>2816</v>
      </c>
      <c r="D123" s="196">
        <v>12139.52613</v>
      </c>
      <c r="E123" s="196">
        <v>12139.52613</v>
      </c>
      <c r="F123" s="189">
        <f t="shared" si="13"/>
        <v>4.31091126775568</v>
      </c>
      <c r="G123" s="131">
        <f t="shared" si="11"/>
        <v>0.0001</v>
      </c>
      <c r="H123" s="195">
        <v>121395261.3</v>
      </c>
      <c r="I123" s="193">
        <v>12139.52613</v>
      </c>
      <c r="J123" s="165">
        <f t="shared" si="10"/>
        <v>121395261.3</v>
      </c>
    </row>
    <row r="124" s="165" customFormat="1" ht="13.5" spans="1:10">
      <c r="A124" s="190" t="s">
        <v>261</v>
      </c>
      <c r="B124" s="191" t="s">
        <v>262</v>
      </c>
      <c r="C124" s="205">
        <v>6280600</v>
      </c>
      <c r="D124" s="205">
        <v>115115105.46</v>
      </c>
      <c r="E124" s="205">
        <v>115115105.46</v>
      </c>
      <c r="F124" s="189">
        <f t="shared" si="13"/>
        <v>18.3286796579945</v>
      </c>
      <c r="G124" s="131">
        <f t="shared" si="11"/>
        <v>2.59937650138581</v>
      </c>
      <c r="H124" s="195">
        <v>44285660.58</v>
      </c>
      <c r="I124" s="193">
        <v>4428.566058</v>
      </c>
      <c r="J124" s="165">
        <f t="shared" si="10"/>
        <v>44285660.58</v>
      </c>
    </row>
    <row r="125" s="167" customFormat="1" ht="13.5" spans="1:10">
      <c r="A125" s="197" t="s">
        <v>263</v>
      </c>
      <c r="B125" s="198" t="s">
        <v>264</v>
      </c>
      <c r="C125" s="205">
        <v>0</v>
      </c>
      <c r="D125" s="205">
        <v>29311736.78</v>
      </c>
      <c r="E125" s="205">
        <v>29311736.78</v>
      </c>
      <c r="F125" s="201" t="e">
        <f t="shared" si="13"/>
        <v>#DIV/0!</v>
      </c>
      <c r="G125" s="131" t="e">
        <f t="shared" si="11"/>
        <v>#DIV/0!</v>
      </c>
      <c r="H125" s="195">
        <v>0</v>
      </c>
      <c r="I125" s="199">
        <v>0</v>
      </c>
      <c r="J125" s="165">
        <f t="shared" si="10"/>
        <v>0</v>
      </c>
    </row>
    <row r="126" s="167" customFormat="1" ht="13.5" spans="1:10">
      <c r="A126" s="197" t="s">
        <v>265</v>
      </c>
      <c r="B126" s="198" t="s">
        <v>266</v>
      </c>
      <c r="C126" s="205">
        <v>0</v>
      </c>
      <c r="D126" s="205">
        <v>259680</v>
      </c>
      <c r="E126" s="205">
        <v>259680</v>
      </c>
      <c r="F126" s="201" t="e">
        <f t="shared" si="13"/>
        <v>#DIV/0!</v>
      </c>
      <c r="G126" s="131">
        <f t="shared" si="11"/>
        <v>0.00784762202682808</v>
      </c>
      <c r="H126" s="195">
        <v>33090278.7</v>
      </c>
      <c r="I126" s="199">
        <v>3309.02787</v>
      </c>
      <c r="J126" s="165">
        <f t="shared" si="10"/>
        <v>33090278.7</v>
      </c>
    </row>
    <row r="127" s="165" customFormat="1" ht="13.5" spans="1:10">
      <c r="A127" s="197" t="s">
        <v>267</v>
      </c>
      <c r="B127" s="198" t="s">
        <v>268</v>
      </c>
      <c r="C127" s="205">
        <v>0</v>
      </c>
      <c r="D127" s="205">
        <v>23235794.1</v>
      </c>
      <c r="E127" s="205">
        <v>23235794.1</v>
      </c>
      <c r="F127" s="189" t="s">
        <v>39</v>
      </c>
      <c r="G127" s="131" t="e">
        <f t="shared" si="11"/>
        <v>#DIV/0!</v>
      </c>
      <c r="H127" s="195">
        <v>0</v>
      </c>
      <c r="I127" s="199">
        <v>0</v>
      </c>
      <c r="J127" s="165">
        <f t="shared" si="10"/>
        <v>0</v>
      </c>
    </row>
    <row r="128" s="168" customFormat="1" ht="13.5" spans="1:10">
      <c r="A128" s="197" t="s">
        <v>269</v>
      </c>
      <c r="B128" s="198" t="s">
        <v>270</v>
      </c>
      <c r="C128" s="205">
        <v>0</v>
      </c>
      <c r="D128" s="205">
        <v>2975000</v>
      </c>
      <c r="E128" s="205">
        <v>2975000</v>
      </c>
      <c r="F128" s="201" t="s">
        <v>39</v>
      </c>
      <c r="G128" s="131">
        <f t="shared" si="11"/>
        <v>11.2590876922087</v>
      </c>
      <c r="H128" s="195">
        <v>264231</v>
      </c>
      <c r="I128" s="199">
        <v>26.4231</v>
      </c>
      <c r="J128" s="165">
        <f t="shared" si="10"/>
        <v>264231</v>
      </c>
    </row>
    <row r="129" s="165" customFormat="1" ht="13.5" spans="1:10">
      <c r="A129" s="197" t="s">
        <v>271</v>
      </c>
      <c r="B129" s="198" t="s">
        <v>272</v>
      </c>
      <c r="C129" s="205">
        <v>0</v>
      </c>
      <c r="D129" s="205"/>
      <c r="E129" s="205"/>
      <c r="F129" s="189" t="e">
        <f t="shared" si="13"/>
        <v>#DIV/0!</v>
      </c>
      <c r="G129" s="131" t="e">
        <f t="shared" si="11"/>
        <v>#DIV/0!</v>
      </c>
      <c r="H129" s="195">
        <v>0</v>
      </c>
      <c r="I129" s="199">
        <v>0</v>
      </c>
      <c r="J129" s="165">
        <f t="shared" si="10"/>
        <v>0</v>
      </c>
    </row>
    <row r="130" s="167" customFormat="1" ht="13.5" spans="1:10">
      <c r="A130" s="197" t="s">
        <v>273</v>
      </c>
      <c r="B130" s="198" t="s">
        <v>274</v>
      </c>
      <c r="C130" s="207">
        <v>0</v>
      </c>
      <c r="D130" s="205">
        <v>2841262.68</v>
      </c>
      <c r="E130" s="205">
        <v>2841262.68</v>
      </c>
      <c r="F130" s="201" t="e">
        <f t="shared" si="13"/>
        <v>#DIV/0!</v>
      </c>
      <c r="G130" s="131">
        <f t="shared" si="11"/>
        <v>0.259923471113958</v>
      </c>
      <c r="H130" s="195">
        <v>10931150.88</v>
      </c>
      <c r="I130" s="199">
        <v>1093.115088</v>
      </c>
      <c r="J130" s="165">
        <f t="shared" si="10"/>
        <v>10931150.88</v>
      </c>
    </row>
    <row r="131" s="165" customFormat="1" ht="13.5" spans="1:10">
      <c r="A131" s="190" t="s">
        <v>275</v>
      </c>
      <c r="B131" s="191" t="s">
        <v>276</v>
      </c>
      <c r="C131" s="205">
        <v>0</v>
      </c>
      <c r="D131" s="205">
        <v>2841262.68</v>
      </c>
      <c r="E131" s="205">
        <v>2841262.68</v>
      </c>
      <c r="F131" s="189" t="e">
        <f t="shared" si="13"/>
        <v>#DIV/0!</v>
      </c>
      <c r="G131" s="131">
        <f t="shared" si="11"/>
        <v>0.0417342428133706</v>
      </c>
      <c r="H131" s="195">
        <v>68079890.48</v>
      </c>
      <c r="I131" s="193">
        <v>6807.989048</v>
      </c>
      <c r="J131" s="165">
        <f t="shared" si="10"/>
        <v>68079890.48</v>
      </c>
    </row>
    <row r="132" s="167" customFormat="1" ht="13.5" spans="1:10">
      <c r="A132" s="197" t="s">
        <v>277</v>
      </c>
      <c r="B132" s="198" t="s">
        <v>278</v>
      </c>
      <c r="C132" s="205">
        <v>0</v>
      </c>
      <c r="D132" s="205">
        <v>73834327.31</v>
      </c>
      <c r="E132" s="205">
        <v>73834327.31</v>
      </c>
      <c r="F132" s="201" t="e">
        <f t="shared" si="13"/>
        <v>#DIV/0!</v>
      </c>
      <c r="G132" s="131">
        <f t="shared" si="11"/>
        <v>1.09872689944301</v>
      </c>
      <c r="H132" s="195">
        <v>67199890.48</v>
      </c>
      <c r="I132" s="199">
        <v>6719.989048</v>
      </c>
      <c r="J132" s="165">
        <f t="shared" si="10"/>
        <v>67199890.48</v>
      </c>
    </row>
    <row r="133" s="165" customFormat="1" ht="13.5" spans="1:10">
      <c r="A133" s="197" t="s">
        <v>279</v>
      </c>
      <c r="B133" s="198" t="s">
        <v>280</v>
      </c>
      <c r="C133" s="205">
        <v>0</v>
      </c>
      <c r="D133" s="205">
        <v>73834327.31</v>
      </c>
      <c r="E133" s="205">
        <v>73834327.31</v>
      </c>
      <c r="F133" s="189" t="e">
        <f t="shared" si="13"/>
        <v>#DIV/0!</v>
      </c>
      <c r="G133" s="131">
        <f t="shared" si="11"/>
        <v>83.9026446704545</v>
      </c>
      <c r="H133" s="195">
        <v>880000</v>
      </c>
      <c r="I133" s="199">
        <v>88</v>
      </c>
      <c r="J133" s="165">
        <f t="shared" si="10"/>
        <v>880000</v>
      </c>
    </row>
    <row r="134" s="165" customFormat="1" ht="13.5" spans="1:10">
      <c r="A134" s="190" t="s">
        <v>281</v>
      </c>
      <c r="B134" s="191" t="s">
        <v>282</v>
      </c>
      <c r="C134" s="205">
        <v>0</v>
      </c>
      <c r="D134" s="205">
        <v>751334</v>
      </c>
      <c r="E134" s="205">
        <v>751334</v>
      </c>
      <c r="F134" s="189" t="e">
        <f t="shared" si="13"/>
        <v>#DIV/0!</v>
      </c>
      <c r="G134" s="131">
        <f t="shared" si="11"/>
        <v>0.590280981459055</v>
      </c>
      <c r="H134" s="195">
        <v>1272841.28</v>
      </c>
      <c r="I134" s="193">
        <v>127.284128</v>
      </c>
      <c r="J134" s="165">
        <f t="shared" si="10"/>
        <v>1272841.28</v>
      </c>
    </row>
    <row r="135" s="167" customFormat="1" ht="13.5" spans="1:10">
      <c r="A135" s="197" t="s">
        <v>283</v>
      </c>
      <c r="B135" s="198" t="s">
        <v>284</v>
      </c>
      <c r="C135" s="205">
        <v>0</v>
      </c>
      <c r="D135" s="205">
        <v>30000</v>
      </c>
      <c r="E135" s="205">
        <v>30000</v>
      </c>
      <c r="F135" s="201" t="s">
        <v>39</v>
      </c>
      <c r="G135" s="131">
        <f t="shared" si="11"/>
        <v>0.0481663643103424</v>
      </c>
      <c r="H135" s="195">
        <v>622841.28</v>
      </c>
      <c r="I135" s="199">
        <v>62.284128</v>
      </c>
      <c r="J135" s="165">
        <f t="shared" ref="J135:J157" si="14">I135*10000</f>
        <v>622841.28</v>
      </c>
    </row>
    <row r="136" s="167" customFormat="1" ht="13.5" spans="1:10">
      <c r="A136" s="197">
        <v>2130306</v>
      </c>
      <c r="B136" s="210" t="s">
        <v>285</v>
      </c>
      <c r="C136" s="205">
        <v>0</v>
      </c>
      <c r="D136" s="205">
        <v>21334</v>
      </c>
      <c r="E136" s="205">
        <v>21334</v>
      </c>
      <c r="F136" s="201"/>
      <c r="G136" s="131" t="e">
        <f t="shared" ref="G136:G157" si="15">E136/H136</f>
        <v>#DIV/0!</v>
      </c>
      <c r="H136" s="195">
        <v>0</v>
      </c>
      <c r="I136" s="199"/>
      <c r="J136" s="165">
        <f t="shared" si="14"/>
        <v>0</v>
      </c>
    </row>
    <row r="137" s="167" customFormat="1" ht="13.5" spans="1:10">
      <c r="A137" s="197" t="s">
        <v>286</v>
      </c>
      <c r="B137" s="198" t="s">
        <v>287</v>
      </c>
      <c r="C137" s="205">
        <v>0</v>
      </c>
      <c r="D137" s="205">
        <v>400000</v>
      </c>
      <c r="E137" s="205">
        <v>400000</v>
      </c>
      <c r="F137" s="201" t="s">
        <v>39</v>
      </c>
      <c r="G137" s="131">
        <f t="shared" si="15"/>
        <v>1.33333333333333</v>
      </c>
      <c r="H137" s="195">
        <v>300000</v>
      </c>
      <c r="I137" s="199">
        <v>30</v>
      </c>
      <c r="J137" s="165">
        <f t="shared" si="14"/>
        <v>300000</v>
      </c>
    </row>
    <row r="138" s="167" customFormat="1" ht="13.5" spans="1:10">
      <c r="A138" s="197" t="s">
        <v>288</v>
      </c>
      <c r="B138" s="198" t="s">
        <v>289</v>
      </c>
      <c r="C138" s="205">
        <v>0</v>
      </c>
      <c r="D138" s="205">
        <v>300000</v>
      </c>
      <c r="E138" s="205">
        <v>300000</v>
      </c>
      <c r="F138" s="201" t="e">
        <f t="shared" ref="F138:F143" si="16">E138/C138</f>
        <v>#DIV/0!</v>
      </c>
      <c r="G138" s="131">
        <f t="shared" si="15"/>
        <v>0.857142857142857</v>
      </c>
      <c r="H138" s="195">
        <v>350000</v>
      </c>
      <c r="I138" s="199">
        <v>35</v>
      </c>
      <c r="J138" s="165">
        <f t="shared" si="14"/>
        <v>350000</v>
      </c>
    </row>
    <row r="139" s="167" customFormat="1" ht="13.5" spans="1:10">
      <c r="A139" s="190" t="s">
        <v>290</v>
      </c>
      <c r="B139" s="191" t="s">
        <v>291</v>
      </c>
      <c r="C139" s="207">
        <v>0</v>
      </c>
      <c r="D139" s="196">
        <v>0</v>
      </c>
      <c r="E139" s="196">
        <v>0</v>
      </c>
      <c r="F139" s="201" t="e">
        <f t="shared" si="16"/>
        <v>#DIV/0!</v>
      </c>
      <c r="G139" s="131" t="e">
        <f t="shared" si="15"/>
        <v>#DIV/0!</v>
      </c>
      <c r="H139" s="195">
        <v>0</v>
      </c>
      <c r="I139" s="193">
        <v>0</v>
      </c>
      <c r="J139" s="165">
        <f t="shared" si="14"/>
        <v>0</v>
      </c>
    </row>
    <row r="140" s="167" customFormat="1" ht="13.5" spans="1:10">
      <c r="A140" s="197" t="s">
        <v>292</v>
      </c>
      <c r="B140" s="198" t="s">
        <v>293</v>
      </c>
      <c r="C140" s="207">
        <v>0</v>
      </c>
      <c r="D140" s="200">
        <v>0</v>
      </c>
      <c r="E140" s="200">
        <v>0</v>
      </c>
      <c r="F140" s="201" t="e">
        <f t="shared" si="16"/>
        <v>#DIV/0!</v>
      </c>
      <c r="G140" s="131" t="e">
        <f t="shared" si="15"/>
        <v>#DIV/0!</v>
      </c>
      <c r="H140" s="195">
        <v>0</v>
      </c>
      <c r="I140" s="199">
        <v>0</v>
      </c>
      <c r="J140" s="165">
        <f t="shared" si="14"/>
        <v>0</v>
      </c>
    </row>
    <row r="141" s="167" customFormat="1" ht="13.5" spans="1:10">
      <c r="A141" s="190" t="s">
        <v>294</v>
      </c>
      <c r="B141" s="191" t="s">
        <v>295</v>
      </c>
      <c r="C141" s="205">
        <v>6280600</v>
      </c>
      <c r="D141" s="205">
        <v>11192707.37</v>
      </c>
      <c r="E141" s="205">
        <v>11192707.37</v>
      </c>
      <c r="F141" s="201">
        <f t="shared" si="16"/>
        <v>1.78210797853708</v>
      </c>
      <c r="G141" s="131">
        <f t="shared" si="15"/>
        <v>1.79889221632915</v>
      </c>
      <c r="H141" s="195">
        <v>6222000</v>
      </c>
      <c r="I141" s="193">
        <v>622.2</v>
      </c>
      <c r="J141" s="165">
        <f t="shared" si="14"/>
        <v>6222000</v>
      </c>
    </row>
    <row r="142" s="165" customFormat="1" ht="13.5" spans="1:10">
      <c r="A142" s="197" t="s">
        <v>296</v>
      </c>
      <c r="B142" s="198" t="s">
        <v>297</v>
      </c>
      <c r="C142" s="205">
        <v>6280600</v>
      </c>
      <c r="D142" s="205">
        <v>11192707.37</v>
      </c>
      <c r="E142" s="205">
        <v>11192707.37</v>
      </c>
      <c r="F142" s="189">
        <f t="shared" si="16"/>
        <v>1.78210797853708</v>
      </c>
      <c r="G142" s="131">
        <f t="shared" si="15"/>
        <v>1.79889221632915</v>
      </c>
      <c r="H142" s="195">
        <v>6222000</v>
      </c>
      <c r="I142" s="199">
        <v>622.2</v>
      </c>
      <c r="J142" s="165">
        <f t="shared" si="14"/>
        <v>6222000</v>
      </c>
    </row>
    <row r="143" s="167" customFormat="1" ht="13.5" spans="1:10">
      <c r="A143" s="197" t="s">
        <v>298</v>
      </c>
      <c r="B143" s="198" t="s">
        <v>299</v>
      </c>
      <c r="C143" s="207">
        <v>0</v>
      </c>
      <c r="D143" s="200">
        <v>0</v>
      </c>
      <c r="E143" s="200">
        <v>0</v>
      </c>
      <c r="F143" s="201" t="e">
        <f t="shared" si="16"/>
        <v>#DIV/0!</v>
      </c>
      <c r="G143" s="131" t="e">
        <f t="shared" si="15"/>
        <v>#DIV/0!</v>
      </c>
      <c r="H143" s="195">
        <v>0</v>
      </c>
      <c r="I143" s="199">
        <v>0</v>
      </c>
      <c r="J143" s="165">
        <f t="shared" si="14"/>
        <v>0</v>
      </c>
    </row>
    <row r="144" s="167" customFormat="1" ht="13.5" spans="1:10">
      <c r="A144" s="190" t="s">
        <v>300</v>
      </c>
      <c r="B144" s="191" t="s">
        <v>301</v>
      </c>
      <c r="C144" s="205">
        <v>0</v>
      </c>
      <c r="D144" s="205">
        <v>25000</v>
      </c>
      <c r="E144" s="205">
        <v>25000</v>
      </c>
      <c r="F144" s="201" t="s">
        <v>39</v>
      </c>
      <c r="G144" s="131">
        <f t="shared" si="15"/>
        <v>0.771604938271605</v>
      </c>
      <c r="H144" s="195">
        <v>32400</v>
      </c>
      <c r="I144" s="193">
        <v>3.24</v>
      </c>
      <c r="J144" s="165">
        <f t="shared" si="14"/>
        <v>32400</v>
      </c>
    </row>
    <row r="145" s="167" customFormat="1" ht="13.5" spans="1:10">
      <c r="A145" s="197" t="s">
        <v>302</v>
      </c>
      <c r="B145" s="198" t="s">
        <v>303</v>
      </c>
      <c r="C145" s="205">
        <v>0</v>
      </c>
      <c r="D145" s="205">
        <v>25000</v>
      </c>
      <c r="E145" s="205">
        <v>25000</v>
      </c>
      <c r="F145" s="201" t="s">
        <v>39</v>
      </c>
      <c r="G145" s="131">
        <f t="shared" si="15"/>
        <v>0.771604938271605</v>
      </c>
      <c r="H145" s="195">
        <v>32400</v>
      </c>
      <c r="I145" s="212">
        <v>3.24</v>
      </c>
      <c r="J145" s="165">
        <f t="shared" si="14"/>
        <v>32400</v>
      </c>
    </row>
    <row r="146" s="165" customFormat="1" ht="13.5" spans="1:10">
      <c r="A146" s="190" t="s">
        <v>304</v>
      </c>
      <c r="B146" s="191" t="s">
        <v>305</v>
      </c>
      <c r="C146" s="205">
        <v>0</v>
      </c>
      <c r="D146" s="205">
        <v>2841262.68</v>
      </c>
      <c r="E146" s="205">
        <v>2841262.68</v>
      </c>
      <c r="F146" s="189" t="e">
        <f>E146/C146</f>
        <v>#DIV/0!</v>
      </c>
      <c r="G146" s="131">
        <f t="shared" si="15"/>
        <v>1.89106248158365</v>
      </c>
      <c r="H146" s="195">
        <v>1502468.96</v>
      </c>
      <c r="I146" s="193">
        <v>150.246896</v>
      </c>
      <c r="J146" s="165">
        <f t="shared" si="14"/>
        <v>1502468.96</v>
      </c>
    </row>
    <row r="147" s="167" customFormat="1" ht="13.5" spans="1:10">
      <c r="A147" s="197" t="s">
        <v>306</v>
      </c>
      <c r="B147" s="198" t="s">
        <v>307</v>
      </c>
      <c r="C147" s="205">
        <v>0</v>
      </c>
      <c r="D147" s="205">
        <v>2841262.68</v>
      </c>
      <c r="E147" s="205">
        <v>2841262.68</v>
      </c>
      <c r="F147" s="201" t="s">
        <v>39</v>
      </c>
      <c r="G147" s="131">
        <f t="shared" si="15"/>
        <v>1.89106248158365</v>
      </c>
      <c r="H147" s="195">
        <v>1502468.96</v>
      </c>
      <c r="I147" s="199">
        <v>150.246896</v>
      </c>
      <c r="J147" s="165">
        <f t="shared" si="14"/>
        <v>1502468.96</v>
      </c>
    </row>
    <row r="148" s="167" customFormat="1" ht="13.5" spans="1:10">
      <c r="A148" s="190">
        <v>220</v>
      </c>
      <c r="B148" s="191" t="s">
        <v>40</v>
      </c>
      <c r="C148" s="205">
        <v>0</v>
      </c>
      <c r="D148" s="205">
        <v>1984000</v>
      </c>
      <c r="E148" s="205">
        <v>1984000</v>
      </c>
      <c r="F148" s="201"/>
      <c r="G148" s="131">
        <f t="shared" si="15"/>
        <v>2.51438420398956</v>
      </c>
      <c r="H148" s="195">
        <v>789060</v>
      </c>
      <c r="I148" s="212">
        <v>78.906</v>
      </c>
      <c r="J148" s="165">
        <f t="shared" si="14"/>
        <v>789060</v>
      </c>
    </row>
    <row r="149" s="167" customFormat="1" ht="13.5" spans="1:10">
      <c r="A149" s="197">
        <v>22001</v>
      </c>
      <c r="B149" s="198" t="s">
        <v>308</v>
      </c>
      <c r="C149" s="205">
        <v>0</v>
      </c>
      <c r="D149" s="205">
        <v>1984000</v>
      </c>
      <c r="E149" s="205">
        <v>1984000</v>
      </c>
      <c r="F149" s="201"/>
      <c r="G149" s="131">
        <f t="shared" si="15"/>
        <v>2.51438420398956</v>
      </c>
      <c r="H149" s="195">
        <v>789060</v>
      </c>
      <c r="I149" s="199">
        <v>78.906</v>
      </c>
      <c r="J149" s="165">
        <f t="shared" si="14"/>
        <v>789060</v>
      </c>
    </row>
    <row r="150" s="167" customFormat="1" ht="13.5" spans="1:10">
      <c r="A150" s="197">
        <v>2200109</v>
      </c>
      <c r="B150" s="198" t="s">
        <v>309</v>
      </c>
      <c r="C150" s="207"/>
      <c r="D150" s="205">
        <v>1984000</v>
      </c>
      <c r="E150" s="205">
        <v>1984000</v>
      </c>
      <c r="F150" s="201"/>
      <c r="G150" s="131">
        <f t="shared" si="15"/>
        <v>2.51438420398956</v>
      </c>
      <c r="H150" s="195">
        <v>789060</v>
      </c>
      <c r="I150" s="199">
        <v>78.906</v>
      </c>
      <c r="J150" s="165">
        <f t="shared" si="14"/>
        <v>789060</v>
      </c>
    </row>
    <row r="151" s="167" customFormat="1" ht="13.5" spans="1:10">
      <c r="A151" s="190" t="s">
        <v>310</v>
      </c>
      <c r="B151" s="191" t="s">
        <v>42</v>
      </c>
      <c r="C151" s="207"/>
      <c r="D151" s="205">
        <v>8773537.6</v>
      </c>
      <c r="E151" s="205">
        <v>8773537.6</v>
      </c>
      <c r="F151" s="201" t="s">
        <v>39</v>
      </c>
      <c r="G151" s="131">
        <f t="shared" si="15"/>
        <v>7.15646469760907</v>
      </c>
      <c r="H151" s="195">
        <v>1225959.74</v>
      </c>
      <c r="I151" s="193">
        <v>122.595974</v>
      </c>
      <c r="J151" s="165">
        <f t="shared" si="14"/>
        <v>1225959.74</v>
      </c>
    </row>
    <row r="152" s="167" customFormat="1" ht="13.5" spans="1:10">
      <c r="A152" s="190" t="s">
        <v>311</v>
      </c>
      <c r="B152" s="215" t="s">
        <v>312</v>
      </c>
      <c r="C152" s="207"/>
      <c r="D152" s="196"/>
      <c r="E152" s="196"/>
      <c r="F152" s="201" t="e">
        <f>E152/C152</f>
        <v>#DIV/0!</v>
      </c>
      <c r="G152" s="131">
        <f t="shared" si="15"/>
        <v>0</v>
      </c>
      <c r="H152" s="195">
        <v>1029404</v>
      </c>
      <c r="I152" s="193">
        <v>102.9404</v>
      </c>
      <c r="J152" s="165">
        <f t="shared" si="14"/>
        <v>1029404</v>
      </c>
    </row>
    <row r="153" s="165" customFormat="1" ht="13.5" spans="1:10">
      <c r="A153" s="216" t="s">
        <v>313</v>
      </c>
      <c r="B153" s="217" t="s">
        <v>314</v>
      </c>
      <c r="C153" s="206"/>
      <c r="D153" s="200">
        <v>102.9404</v>
      </c>
      <c r="E153" s="200">
        <v>102.9404</v>
      </c>
      <c r="F153" s="189" t="e">
        <f>E153/C153</f>
        <v>#DIV/0!</v>
      </c>
      <c r="G153" s="131">
        <f t="shared" si="15"/>
        <v>0.0001</v>
      </c>
      <c r="H153" s="195">
        <v>1029404</v>
      </c>
      <c r="I153" s="199">
        <v>102.9404</v>
      </c>
      <c r="J153" s="165">
        <f t="shared" si="14"/>
        <v>1029404</v>
      </c>
    </row>
    <row r="154" s="168" customFormat="1" ht="13.5" spans="1:10">
      <c r="A154" s="216">
        <v>22407</v>
      </c>
      <c r="B154" s="217" t="s">
        <v>315</v>
      </c>
      <c r="C154" s="206"/>
      <c r="D154" s="205">
        <v>8773537.6</v>
      </c>
      <c r="E154" s="205">
        <v>8773537.6</v>
      </c>
      <c r="F154" s="218"/>
      <c r="G154" s="131">
        <f t="shared" si="15"/>
        <v>44.6363845695883</v>
      </c>
      <c r="H154" s="195">
        <v>196555.74</v>
      </c>
      <c r="I154" s="199">
        <v>19.655574</v>
      </c>
      <c r="J154" s="165">
        <f t="shared" si="14"/>
        <v>196555.74</v>
      </c>
    </row>
    <row r="155" s="168" customFormat="1" ht="13.5" spans="1:10">
      <c r="A155" s="216">
        <v>2240799</v>
      </c>
      <c r="B155" s="217" t="s">
        <v>316</v>
      </c>
      <c r="C155" s="206"/>
      <c r="D155" s="205">
        <v>8773537.6</v>
      </c>
      <c r="E155" s="205">
        <v>8773537.6</v>
      </c>
      <c r="F155" s="218"/>
      <c r="G155" s="131">
        <f t="shared" si="15"/>
        <v>44.6363845695883</v>
      </c>
      <c r="H155" s="195">
        <v>196555.74</v>
      </c>
      <c r="I155" s="199">
        <v>19.655574</v>
      </c>
      <c r="J155" s="165">
        <f t="shared" si="14"/>
        <v>196555.74</v>
      </c>
    </row>
    <row r="156" s="167" customFormat="1" ht="13.5" spans="1:10">
      <c r="A156" s="219" t="s">
        <v>317</v>
      </c>
      <c r="B156" s="220" t="s">
        <v>318</v>
      </c>
      <c r="C156" s="221"/>
      <c r="D156" s="222">
        <v>0</v>
      </c>
      <c r="E156" s="222">
        <v>0</v>
      </c>
      <c r="F156" s="218" t="s">
        <v>39</v>
      </c>
      <c r="G156" s="131" t="e">
        <f t="shared" si="15"/>
        <v>#DIV/0!</v>
      </c>
      <c r="H156" s="223">
        <v>0</v>
      </c>
      <c r="I156" s="229">
        <v>0</v>
      </c>
      <c r="J156" s="165">
        <f t="shared" si="14"/>
        <v>0</v>
      </c>
    </row>
    <row r="157" s="167" customFormat="1" ht="13.5" spans="1:10">
      <c r="A157" s="190">
        <v>229</v>
      </c>
      <c r="B157" s="191" t="s">
        <v>43</v>
      </c>
      <c r="C157" s="224">
        <v>839</v>
      </c>
      <c r="D157" s="225"/>
      <c r="E157" s="225"/>
      <c r="F157" s="226"/>
      <c r="G157" s="131" t="e">
        <f t="shared" si="15"/>
        <v>#DIV/0!</v>
      </c>
      <c r="H157" s="227">
        <v>0</v>
      </c>
      <c r="I157" s="225"/>
      <c r="J157" s="165">
        <f t="shared" si="14"/>
        <v>0</v>
      </c>
    </row>
    <row r="158" spans="3:3">
      <c r="C158" s="228"/>
    </row>
    <row r="159" spans="3:3">
      <c r="C159" s="169"/>
    </row>
  </sheetData>
  <mergeCells count="8">
    <mergeCell ref="A1:G1"/>
    <mergeCell ref="A2:G2"/>
    <mergeCell ref="A3:B3"/>
    <mergeCell ref="C3:C4"/>
    <mergeCell ref="D3:D4"/>
    <mergeCell ref="E3:E4"/>
    <mergeCell ref="F3:F4"/>
    <mergeCell ref="G3:G4"/>
  </mergeCells>
  <conditionalFormatting sqref="B43">
    <cfRule type="expression" dxfId="0" priority="4">
      <formula>$U43=0</formula>
    </cfRule>
  </conditionalFormatting>
  <conditionalFormatting sqref="B57">
    <cfRule type="expression" dxfId="0" priority="3">
      <formula>$U57=0</formula>
    </cfRule>
  </conditionalFormatting>
  <conditionalFormatting sqref="B26:B27">
    <cfRule type="expression" dxfId="0" priority="7">
      <formula>$U26=0</formula>
    </cfRule>
  </conditionalFormatting>
  <conditionalFormatting sqref="B28:B31">
    <cfRule type="expression" dxfId="0" priority="6">
      <formula>$U28=0</formula>
    </cfRule>
  </conditionalFormatting>
  <conditionalFormatting sqref="B36:B37">
    <cfRule type="expression" dxfId="0" priority="5">
      <formula>$U36=0</formula>
    </cfRule>
  </conditionalFormatting>
  <conditionalFormatting sqref="B80:B81">
    <cfRule type="expression" dxfId="0" priority="2">
      <formula>$U80=0</formula>
    </cfRule>
  </conditionalFormatting>
  <conditionalFormatting sqref="B82:B83">
    <cfRule type="expression" dxfId="0" priority="1">
      <formula>$U82=0</formula>
    </cfRule>
  </conditionalFormatting>
  <pageMargins left="0.7" right="0.7" top="0.75" bottom="0.75" header="0.3" footer="0.3"/>
  <pageSetup paperSize="9" orientation="landscape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workbookViewId="0">
      <selection activeCell="B6" sqref="B6"/>
    </sheetView>
  </sheetViews>
  <sheetFormatPr defaultColWidth="9" defaultRowHeight="14.25" outlineLevelCol="4"/>
  <cols>
    <col min="1" max="1" width="30.625" style="95" customWidth="1"/>
    <col min="2" max="2" width="18.625" style="95" customWidth="1"/>
    <col min="3" max="3" width="18.625" style="144" customWidth="1"/>
    <col min="4" max="4" width="18.625" style="95" customWidth="1"/>
    <col min="5" max="5" width="8.375" style="95" hidden="1" customWidth="1"/>
    <col min="6" max="16384" width="9" style="95"/>
  </cols>
  <sheetData>
    <row r="1" ht="40.5" customHeight="1" spans="1:4">
      <c r="A1" s="150" t="s">
        <v>319</v>
      </c>
      <c r="B1" s="150"/>
      <c r="C1" s="151"/>
      <c r="D1" s="150"/>
    </row>
    <row r="2" ht="20.25" customHeight="1" spans="1:4">
      <c r="A2" s="152" t="s">
        <v>320</v>
      </c>
      <c r="B2" s="152"/>
      <c r="C2" s="153"/>
      <c r="D2" s="152"/>
    </row>
    <row r="3" spans="1:4">
      <c r="A3" s="154"/>
      <c r="B3" s="155" t="s">
        <v>2</v>
      </c>
      <c r="C3" s="156"/>
      <c r="D3" s="155"/>
    </row>
    <row r="4" ht="33.75" customHeight="1" spans="1:4">
      <c r="A4" s="157" t="s">
        <v>321</v>
      </c>
      <c r="B4" s="157" t="s">
        <v>322</v>
      </c>
      <c r="C4" s="158" t="s">
        <v>323</v>
      </c>
      <c r="D4" s="157" t="s">
        <v>324</v>
      </c>
    </row>
    <row r="5" ht="36.75" customHeight="1" spans="1:5">
      <c r="A5" s="157" t="s">
        <v>325</v>
      </c>
      <c r="B5" s="124">
        <f>SUM(B6:B8)</f>
        <v>29.3</v>
      </c>
      <c r="C5" s="124">
        <f>SUM(C6:C8)</f>
        <v>16.18</v>
      </c>
      <c r="D5" s="124">
        <f>SUM(D6:D8)</f>
        <v>16.18</v>
      </c>
      <c r="E5" s="159">
        <f>D5/B5</f>
        <v>0.55221843003413</v>
      </c>
    </row>
    <row r="6" ht="28.5" customHeight="1" spans="1:4">
      <c r="A6" s="160" t="s">
        <v>326</v>
      </c>
      <c r="B6" s="161">
        <v>0</v>
      </c>
      <c r="C6" s="161">
        <v>0</v>
      </c>
      <c r="D6" s="161">
        <v>0</v>
      </c>
    </row>
    <row r="7" ht="28.5" customHeight="1" spans="1:4">
      <c r="A7" s="160" t="s">
        <v>327</v>
      </c>
      <c r="B7" s="161">
        <v>0.5</v>
      </c>
      <c r="C7" s="161">
        <v>0</v>
      </c>
      <c r="D7" s="161">
        <v>0</v>
      </c>
    </row>
    <row r="8" ht="28.5" customHeight="1" spans="1:4">
      <c r="A8" s="160" t="s">
        <v>328</v>
      </c>
      <c r="B8" s="161">
        <f>B9+B10</f>
        <v>28.8</v>
      </c>
      <c r="C8" s="162">
        <v>16.18</v>
      </c>
      <c r="D8" s="162">
        <v>16.18</v>
      </c>
    </row>
    <row r="9" ht="28.5" customHeight="1" spans="1:4">
      <c r="A9" s="160" t="s">
        <v>329</v>
      </c>
      <c r="B9" s="161">
        <v>28.8</v>
      </c>
      <c r="C9" s="161">
        <v>16.18</v>
      </c>
      <c r="D9" s="161">
        <v>16.18</v>
      </c>
    </row>
    <row r="10" ht="28.5" customHeight="1" spans="1:4">
      <c r="A10" s="160" t="s">
        <v>330</v>
      </c>
      <c r="B10" s="161">
        <v>0</v>
      </c>
      <c r="C10" s="161">
        <v>0</v>
      </c>
      <c r="D10" s="161">
        <v>0</v>
      </c>
    </row>
  </sheetData>
  <mergeCells count="3">
    <mergeCell ref="A1:D1"/>
    <mergeCell ref="A2:D2"/>
    <mergeCell ref="B3:D3"/>
  </mergeCells>
  <printOptions horizontalCentered="1"/>
  <pageMargins left="0.71" right="0.71" top="0.75" bottom="0.75" header="0.31" footer="0.31"/>
  <pageSetup paperSize="9" scale="94" orientation="landscape" horizontalDpi="600" verticalDpi="600"/>
  <headerFooter/>
  <ignoredErrors>
    <ignoredError sqref="C5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topLeftCell="A4" workbookViewId="0">
      <selection activeCell="C15" sqref="C15"/>
    </sheetView>
  </sheetViews>
  <sheetFormatPr defaultColWidth="9" defaultRowHeight="14.25" outlineLevelCol="2"/>
  <cols>
    <col min="1" max="1" width="15.625" style="95" customWidth="1"/>
    <col min="2" max="2" width="45.625" style="95" customWidth="1"/>
    <col min="3" max="3" width="10.75" style="95"/>
    <col min="4" max="252" width="9" style="95"/>
  </cols>
  <sheetData>
    <row r="1" ht="37.5" customHeight="1" spans="1:3">
      <c r="A1" s="96" t="s">
        <v>331</v>
      </c>
      <c r="B1" s="96"/>
      <c r="C1" s="96"/>
    </row>
    <row r="2" ht="21" customHeight="1" spans="1:3">
      <c r="A2" s="147"/>
      <c r="B2" s="147"/>
      <c r="C2" s="148"/>
    </row>
    <row r="3" ht="25.5" customHeight="1" spans="1:3">
      <c r="A3" s="79" t="s">
        <v>332</v>
      </c>
      <c r="B3" s="79"/>
      <c r="C3" s="79" t="s">
        <v>6</v>
      </c>
    </row>
    <row r="4" ht="25.5" customHeight="1" spans="1:3">
      <c r="A4" s="79" t="s">
        <v>25</v>
      </c>
      <c r="B4" s="79" t="s">
        <v>3</v>
      </c>
      <c r="C4" s="79"/>
    </row>
    <row r="5" ht="21.75" customHeight="1" spans="1:3">
      <c r="A5" s="149" t="s">
        <v>333</v>
      </c>
      <c r="B5" s="149" t="s">
        <v>334</v>
      </c>
      <c r="C5" s="45">
        <v>6716.98</v>
      </c>
    </row>
    <row r="6" ht="21.75" customHeight="1" spans="1:3">
      <c r="A6" s="104" t="s">
        <v>335</v>
      </c>
      <c r="B6" s="104" t="s">
        <v>336</v>
      </c>
      <c r="C6" s="45">
        <v>4374.14</v>
      </c>
    </row>
    <row r="7" ht="21.75" customHeight="1" spans="1:3">
      <c r="A7" s="104" t="s">
        <v>337</v>
      </c>
      <c r="B7" s="104" t="s">
        <v>338</v>
      </c>
      <c r="C7" s="45">
        <v>1562.06</v>
      </c>
    </row>
    <row r="8" ht="21.75" customHeight="1" spans="1:3">
      <c r="A8" s="104" t="s">
        <v>339</v>
      </c>
      <c r="B8" s="104" t="s">
        <v>340</v>
      </c>
      <c r="C8" s="45">
        <v>603.48</v>
      </c>
    </row>
    <row r="9" ht="21.75" customHeight="1" spans="1:3">
      <c r="A9" s="104" t="s">
        <v>341</v>
      </c>
      <c r="B9" s="104" t="s">
        <v>342</v>
      </c>
      <c r="C9" s="45">
        <v>177.3</v>
      </c>
    </row>
    <row r="10" ht="21.75" customHeight="1" spans="1:3">
      <c r="A10" s="149" t="s">
        <v>343</v>
      </c>
      <c r="B10" s="149" t="s">
        <v>344</v>
      </c>
      <c r="C10" s="45">
        <v>3411.06</v>
      </c>
    </row>
    <row r="11" ht="21.75" customHeight="1" spans="1:3">
      <c r="A11" s="104" t="s">
        <v>345</v>
      </c>
      <c r="B11" s="104" t="s">
        <v>346</v>
      </c>
      <c r="C11" s="45">
        <v>159.36</v>
      </c>
    </row>
    <row r="12" ht="21.75" customHeight="1" spans="1:3">
      <c r="A12" s="104" t="s">
        <v>347</v>
      </c>
      <c r="B12" s="104" t="s">
        <v>348</v>
      </c>
      <c r="C12" s="45">
        <v>3088.92</v>
      </c>
    </row>
    <row r="13" ht="21.75" customHeight="1" spans="1:3">
      <c r="A13" s="104" t="s">
        <v>349</v>
      </c>
      <c r="B13" s="104" t="s">
        <v>350</v>
      </c>
      <c r="C13" s="45">
        <v>37.7</v>
      </c>
    </row>
    <row r="14" ht="21.75" customHeight="1" spans="1:3">
      <c r="A14" s="104" t="s">
        <v>351</v>
      </c>
      <c r="B14" s="104" t="s">
        <v>352</v>
      </c>
      <c r="C14" s="45">
        <v>125.07</v>
      </c>
    </row>
    <row r="15" ht="21.75" customHeight="1" spans="1:3">
      <c r="A15" s="149" t="s">
        <v>353</v>
      </c>
      <c r="B15" s="149" t="s">
        <v>354</v>
      </c>
      <c r="C15" s="45">
        <f>C16+C17</f>
        <v>1236.5817</v>
      </c>
    </row>
    <row r="16" ht="21.75" customHeight="1" spans="1:3">
      <c r="A16" s="104" t="s">
        <v>355</v>
      </c>
      <c r="B16" s="104" t="s">
        <v>356</v>
      </c>
      <c r="C16" s="45">
        <v>1236.5817</v>
      </c>
    </row>
    <row r="17" ht="21.75" customHeight="1" spans="1:3">
      <c r="A17" s="104" t="s">
        <v>357</v>
      </c>
      <c r="B17" s="104" t="s">
        <v>358</v>
      </c>
      <c r="C17" s="45">
        <v>0</v>
      </c>
    </row>
    <row r="18" ht="21.75" customHeight="1" spans="1:3">
      <c r="A18" s="149" t="s">
        <v>359</v>
      </c>
      <c r="B18" s="149" t="s">
        <v>360</v>
      </c>
      <c r="C18" s="45">
        <v>98.51</v>
      </c>
    </row>
    <row r="19" ht="21.75" customHeight="1" spans="1:3">
      <c r="A19" s="104" t="s">
        <v>361</v>
      </c>
      <c r="B19" s="104" t="s">
        <v>362</v>
      </c>
      <c r="C19" s="45">
        <v>14.15</v>
      </c>
    </row>
    <row r="20" ht="21.75" customHeight="1" spans="1:3">
      <c r="A20" s="104" t="s">
        <v>363</v>
      </c>
      <c r="B20" s="104" t="s">
        <v>364</v>
      </c>
      <c r="C20" s="45">
        <v>84.28</v>
      </c>
    </row>
    <row r="21" ht="21.75" customHeight="1" spans="1:3">
      <c r="A21" s="104" t="s">
        <v>365</v>
      </c>
      <c r="B21" s="104" t="s">
        <v>366</v>
      </c>
      <c r="C21" s="45">
        <v>0.08</v>
      </c>
    </row>
    <row r="22" ht="21.75" customHeight="1" spans="1:3">
      <c r="A22" s="79" t="s">
        <v>367</v>
      </c>
      <c r="B22" s="79"/>
      <c r="C22" s="45">
        <v>10310.49</v>
      </c>
    </row>
  </sheetData>
  <mergeCells count="4">
    <mergeCell ref="A1:C1"/>
    <mergeCell ref="A3:B3"/>
    <mergeCell ref="A22:B22"/>
    <mergeCell ref="C3:C4"/>
  </mergeCells>
  <printOptions horizontalCentered="1"/>
  <pageMargins left="0.75" right="0.75" top="0.98" bottom="0.59" header="0.31" footer="0.31"/>
  <pageSetup paperSize="9" scale="92" orientation="portrait" horizontalDpi="600" verticalDpi="600"/>
  <headerFooter alignWithMargins="0" scaleWithDoc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N15"/>
  <sheetViews>
    <sheetView zoomScaleSheetLayoutView="60" workbookViewId="0">
      <selection activeCell="H25" sqref="H25"/>
    </sheetView>
  </sheetViews>
  <sheetFormatPr defaultColWidth="9" defaultRowHeight="14.25"/>
  <cols>
    <col min="1" max="1" width="27.125" style="101" customWidth="1"/>
    <col min="2" max="5" width="12.375" style="101" customWidth="1"/>
    <col min="6" max="6" width="9" style="101"/>
    <col min="7" max="7" width="11.25" style="101" customWidth="1"/>
    <col min="8" max="233" width="9" style="101"/>
    <col min="234" max="236" width="9" style="95"/>
  </cols>
  <sheetData>
    <row r="1" s="94" customFormat="1" ht="42.95" customHeight="1" spans="1:5">
      <c r="A1" s="96" t="s">
        <v>368</v>
      </c>
      <c r="B1" s="96"/>
      <c r="C1" s="96"/>
      <c r="D1" s="96"/>
      <c r="E1" s="96"/>
    </row>
    <row r="2" s="95" customFormat="1" ht="32.25" customHeight="1" spans="1:248">
      <c r="A2" s="97"/>
      <c r="B2" s="98"/>
      <c r="C2" s="99"/>
      <c r="D2" s="100" t="s">
        <v>2</v>
      </c>
      <c r="E2" s="100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1"/>
      <c r="AB2" s="101"/>
      <c r="AC2" s="101"/>
      <c r="AD2" s="101"/>
      <c r="AE2" s="101"/>
      <c r="AF2" s="101"/>
      <c r="AG2" s="101"/>
      <c r="AH2" s="101"/>
      <c r="AI2" s="101"/>
      <c r="AJ2" s="101"/>
      <c r="AK2" s="101"/>
      <c r="AL2" s="101"/>
      <c r="AM2" s="101"/>
      <c r="AN2" s="101"/>
      <c r="AO2" s="101"/>
      <c r="AP2" s="101"/>
      <c r="AQ2" s="101"/>
      <c r="AR2" s="101"/>
      <c r="AS2" s="101"/>
      <c r="AT2" s="101"/>
      <c r="AU2" s="101"/>
      <c r="AV2" s="101"/>
      <c r="AW2" s="101"/>
      <c r="AX2" s="101"/>
      <c r="AY2" s="101"/>
      <c r="AZ2" s="101"/>
      <c r="BA2" s="101"/>
      <c r="BB2" s="101"/>
      <c r="BC2" s="101"/>
      <c r="BD2" s="101"/>
      <c r="BE2" s="101"/>
      <c r="BF2" s="101"/>
      <c r="BG2" s="101"/>
      <c r="BH2" s="101"/>
      <c r="BI2" s="101"/>
      <c r="BJ2" s="101"/>
      <c r="BK2" s="101"/>
      <c r="BL2" s="101"/>
      <c r="BM2" s="101"/>
      <c r="BN2" s="101"/>
      <c r="BO2" s="101"/>
      <c r="BP2" s="101"/>
      <c r="BQ2" s="101"/>
      <c r="BR2" s="101"/>
      <c r="BS2" s="101"/>
      <c r="BT2" s="101"/>
      <c r="BU2" s="101"/>
      <c r="BV2" s="101"/>
      <c r="BW2" s="101"/>
      <c r="BX2" s="101"/>
      <c r="BY2" s="101"/>
      <c r="BZ2" s="101"/>
      <c r="CA2" s="101"/>
      <c r="CB2" s="101"/>
      <c r="CC2" s="101"/>
      <c r="CD2" s="101"/>
      <c r="CE2" s="101"/>
      <c r="CF2" s="101"/>
      <c r="CG2" s="101"/>
      <c r="CH2" s="101"/>
      <c r="CI2" s="101"/>
      <c r="CJ2" s="101"/>
      <c r="CK2" s="101"/>
      <c r="CL2" s="101"/>
      <c r="CM2" s="101"/>
      <c r="CN2" s="101"/>
      <c r="CO2" s="101"/>
      <c r="CP2" s="101"/>
      <c r="CQ2" s="101"/>
      <c r="CR2" s="101"/>
      <c r="CS2" s="101"/>
      <c r="CT2" s="101"/>
      <c r="CU2" s="101"/>
      <c r="CV2" s="101"/>
      <c r="CW2" s="101"/>
      <c r="CX2" s="101"/>
      <c r="CY2" s="101"/>
      <c r="CZ2" s="101"/>
      <c r="DA2" s="101"/>
      <c r="DB2" s="101"/>
      <c r="DC2" s="101"/>
      <c r="DD2" s="101"/>
      <c r="DE2" s="101"/>
      <c r="DF2" s="101"/>
      <c r="DG2" s="101"/>
      <c r="DH2" s="101"/>
      <c r="DI2" s="101"/>
      <c r="DJ2" s="101"/>
      <c r="DK2" s="101"/>
      <c r="DL2" s="101"/>
      <c r="DM2" s="101"/>
      <c r="DN2" s="101"/>
      <c r="DO2" s="101"/>
      <c r="DP2" s="101"/>
      <c r="DQ2" s="101"/>
      <c r="DR2" s="101"/>
      <c r="DS2" s="101"/>
      <c r="DT2" s="101"/>
      <c r="DU2" s="101"/>
      <c r="DV2" s="101"/>
      <c r="DW2" s="101"/>
      <c r="DX2" s="101"/>
      <c r="DY2" s="101"/>
      <c r="DZ2" s="101"/>
      <c r="EA2" s="101"/>
      <c r="EB2" s="101"/>
      <c r="EC2" s="101"/>
      <c r="ED2" s="101"/>
      <c r="EE2" s="101"/>
      <c r="EF2" s="101"/>
      <c r="EG2" s="101"/>
      <c r="EH2" s="101"/>
      <c r="EI2" s="101"/>
      <c r="EJ2" s="101"/>
      <c r="EK2" s="101"/>
      <c r="EL2" s="101"/>
      <c r="EM2" s="101"/>
      <c r="EN2" s="101"/>
      <c r="EO2" s="101"/>
      <c r="EP2" s="101"/>
      <c r="EQ2" s="101"/>
      <c r="ER2" s="101"/>
      <c r="ES2" s="101"/>
      <c r="ET2" s="101"/>
      <c r="EU2" s="101"/>
      <c r="EV2" s="101"/>
      <c r="EW2" s="101"/>
      <c r="EX2" s="101"/>
      <c r="EY2" s="101"/>
      <c r="EZ2" s="101"/>
      <c r="FA2" s="101"/>
      <c r="FB2" s="101"/>
      <c r="FC2" s="101"/>
      <c r="FD2" s="101"/>
      <c r="FE2" s="101"/>
      <c r="FF2" s="101"/>
      <c r="FG2" s="101"/>
      <c r="FH2" s="101"/>
      <c r="FI2" s="101"/>
      <c r="FJ2" s="101"/>
      <c r="FK2" s="101"/>
      <c r="FL2" s="101"/>
      <c r="FM2" s="101"/>
      <c r="FN2" s="101"/>
      <c r="FO2" s="101"/>
      <c r="FP2" s="101"/>
      <c r="FQ2" s="101"/>
      <c r="FR2" s="101"/>
      <c r="FS2" s="101"/>
      <c r="FT2" s="101"/>
      <c r="FU2" s="101"/>
      <c r="FV2" s="101"/>
      <c r="FW2" s="101"/>
      <c r="FX2" s="101"/>
      <c r="FY2" s="101"/>
      <c r="FZ2" s="101"/>
      <c r="GA2" s="101"/>
      <c r="GB2" s="101"/>
      <c r="GC2" s="101"/>
      <c r="GD2" s="101"/>
      <c r="GE2" s="101"/>
      <c r="GF2" s="101"/>
      <c r="GG2" s="101"/>
      <c r="GH2" s="101"/>
      <c r="GI2" s="101"/>
      <c r="GJ2" s="101"/>
      <c r="GK2" s="101"/>
      <c r="GL2" s="101"/>
      <c r="GM2" s="101"/>
      <c r="GN2" s="101"/>
      <c r="GO2" s="101"/>
      <c r="GP2" s="101"/>
      <c r="GQ2" s="101"/>
      <c r="GR2" s="101"/>
      <c r="GS2" s="101"/>
      <c r="GT2" s="101"/>
      <c r="GU2" s="101"/>
      <c r="GV2" s="101"/>
      <c r="GW2" s="101"/>
      <c r="GX2" s="101"/>
      <c r="GY2" s="101"/>
      <c r="GZ2" s="101"/>
      <c r="HA2" s="101"/>
      <c r="HB2" s="101"/>
      <c r="HC2" s="101"/>
      <c r="HD2" s="101"/>
      <c r="HE2" s="101"/>
      <c r="HF2" s="101"/>
      <c r="HG2" s="101"/>
      <c r="HH2" s="101"/>
      <c r="HI2" s="101"/>
      <c r="HJ2" s="101"/>
      <c r="HK2" s="101"/>
      <c r="HL2" s="101"/>
      <c r="HM2" s="101"/>
      <c r="HN2" s="101"/>
      <c r="HO2" s="101"/>
      <c r="HP2" s="101"/>
      <c r="HQ2" s="101"/>
      <c r="HR2" s="101"/>
      <c r="HS2" s="101"/>
      <c r="HT2" s="101"/>
      <c r="HU2" s="101"/>
      <c r="HV2" s="101"/>
      <c r="HW2" s="101"/>
      <c r="HX2" s="101"/>
      <c r="HY2" s="101"/>
      <c r="HZ2" s="101"/>
      <c r="IA2" s="101"/>
      <c r="IB2" s="101"/>
      <c r="IC2" s="101"/>
      <c r="ID2" s="101"/>
      <c r="IE2" s="101"/>
      <c r="IF2" s="101"/>
      <c r="IG2" s="101"/>
      <c r="IH2" s="101"/>
      <c r="II2" s="101"/>
      <c r="IJ2" s="101"/>
      <c r="IK2" s="101"/>
      <c r="IL2" s="101"/>
      <c r="IM2" s="101"/>
      <c r="IN2" s="101"/>
    </row>
    <row r="3" s="101" customFormat="1" ht="27" customHeight="1" spans="1:236">
      <c r="A3" s="79" t="s">
        <v>369</v>
      </c>
      <c r="B3" s="79" t="s">
        <v>4</v>
      </c>
      <c r="C3" s="79" t="s">
        <v>6</v>
      </c>
      <c r="D3" s="79" t="s">
        <v>23</v>
      </c>
      <c r="E3" s="79" t="s">
        <v>370</v>
      </c>
      <c r="G3" s="110"/>
      <c r="HZ3" s="95"/>
      <c r="IA3" s="95"/>
      <c r="IB3" s="95"/>
    </row>
    <row r="4" s="101" customFormat="1" spans="1:236">
      <c r="A4" s="80"/>
      <c r="B4" s="79"/>
      <c r="C4" s="80"/>
      <c r="D4" s="80"/>
      <c r="E4" s="80"/>
      <c r="HZ4" s="95"/>
      <c r="IA4" s="95"/>
      <c r="IB4" s="95"/>
    </row>
    <row r="5" s="109" customFormat="1" ht="30" customHeight="1" spans="1:5">
      <c r="A5" s="111" t="s">
        <v>371</v>
      </c>
      <c r="B5" s="112"/>
      <c r="C5" s="112"/>
      <c r="D5" s="112"/>
      <c r="E5" s="112"/>
    </row>
    <row r="6" s="101" customFormat="1" ht="30" customHeight="1" spans="1:236">
      <c r="A6" s="111" t="s">
        <v>372</v>
      </c>
      <c r="B6" s="112"/>
      <c r="C6" s="112"/>
      <c r="D6" s="112"/>
      <c r="E6" s="112"/>
      <c r="HZ6" s="95"/>
      <c r="IA6" s="95"/>
      <c r="IB6" s="95"/>
    </row>
    <row r="7" s="101" customFormat="1" ht="30" customHeight="1" spans="1:236">
      <c r="A7" s="111" t="s">
        <v>373</v>
      </c>
      <c r="B7" s="112"/>
      <c r="C7" s="112"/>
      <c r="D7" s="112"/>
      <c r="E7" s="112"/>
      <c r="HZ7" s="95"/>
      <c r="IA7" s="95"/>
      <c r="IB7" s="95"/>
    </row>
    <row r="8" s="101" customFormat="1" ht="30" customHeight="1" spans="1:236">
      <c r="A8" s="111" t="s">
        <v>374</v>
      </c>
      <c r="B8" s="112"/>
      <c r="C8" s="112"/>
      <c r="D8" s="112"/>
      <c r="E8" s="112"/>
      <c r="HZ8" s="95"/>
      <c r="IA8" s="95"/>
      <c r="IB8" s="95"/>
    </row>
    <row r="9" s="101" customFormat="1" ht="30" customHeight="1" spans="1:236">
      <c r="A9" s="111" t="s">
        <v>375</v>
      </c>
      <c r="B9" s="112"/>
      <c r="C9" s="112"/>
      <c r="D9" s="112"/>
      <c r="E9" s="112"/>
      <c r="HZ9" s="95"/>
      <c r="IA9" s="95"/>
      <c r="IB9" s="95"/>
    </row>
    <row r="10" s="101" customFormat="1" ht="30" customHeight="1" spans="1:236">
      <c r="A10" s="111" t="s">
        <v>376</v>
      </c>
      <c r="B10" s="112"/>
      <c r="C10" s="112"/>
      <c r="D10" s="112"/>
      <c r="E10" s="112"/>
      <c r="HZ10" s="95"/>
      <c r="IA10" s="95"/>
      <c r="IB10" s="95"/>
    </row>
    <row r="11" s="101" customFormat="1" ht="30" customHeight="1" spans="1:236">
      <c r="A11" s="111" t="s">
        <v>377</v>
      </c>
      <c r="B11" s="112"/>
      <c r="C11" s="112"/>
      <c r="D11" s="112"/>
      <c r="E11" s="112"/>
      <c r="HZ11" s="95"/>
      <c r="IA11" s="95"/>
      <c r="IB11" s="95"/>
    </row>
    <row r="12" s="101" customFormat="1" ht="30" customHeight="1" spans="1:236">
      <c r="A12" s="111" t="s">
        <v>378</v>
      </c>
      <c r="B12" s="112"/>
      <c r="C12" s="112"/>
      <c r="D12" s="112"/>
      <c r="E12" s="112"/>
      <c r="HZ12" s="95"/>
      <c r="IA12" s="95"/>
      <c r="IB12" s="95"/>
    </row>
    <row r="13" s="101" customFormat="1" ht="30" customHeight="1" spans="1:236">
      <c r="A13" s="113" t="s">
        <v>20</v>
      </c>
      <c r="B13" s="112"/>
      <c r="C13" s="113"/>
      <c r="D13" s="112"/>
      <c r="E13" s="146"/>
      <c r="HZ13" s="95"/>
      <c r="IA13" s="95"/>
      <c r="IB13" s="95"/>
    </row>
    <row r="14" s="101" customFormat="1" ht="27" customHeight="1" spans="1:236">
      <c r="A14" s="95"/>
      <c r="B14" s="95"/>
      <c r="C14" s="95"/>
      <c r="D14" s="95"/>
      <c r="E14" s="95"/>
      <c r="HZ14" s="95"/>
      <c r="IA14" s="95"/>
      <c r="IB14" s="95"/>
    </row>
    <row r="15" ht="18.75" spans="1:1">
      <c r="A15" s="108" t="s">
        <v>379</v>
      </c>
    </row>
  </sheetData>
  <mergeCells count="7">
    <mergeCell ref="A1:E1"/>
    <mergeCell ref="D2:E2"/>
    <mergeCell ref="A3:A4"/>
    <mergeCell ref="B3:B4"/>
    <mergeCell ref="C3:C4"/>
    <mergeCell ref="D3:D4"/>
    <mergeCell ref="E3:E4"/>
  </mergeCells>
  <pageMargins left="0.7" right="0.7" top="0.75" bottom="0.75" header="0.3" footer="0.3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9"/>
  <sheetViews>
    <sheetView workbookViewId="0">
      <selection activeCell="J34" sqref="J34"/>
    </sheetView>
  </sheetViews>
  <sheetFormatPr defaultColWidth="9" defaultRowHeight="14.25"/>
  <cols>
    <col min="1" max="1" width="11.625" style="136" customWidth="1"/>
    <col min="2" max="2" width="20.625" style="101" customWidth="1"/>
    <col min="3" max="5" width="10.625" style="101" customWidth="1"/>
    <col min="6" max="6" width="10.25" style="115"/>
    <col min="7" max="7" width="11.375" style="115"/>
    <col min="8" max="8" width="9.375" style="95" customWidth="1"/>
    <col min="9" max="10" width="18.75" style="95" customWidth="1"/>
    <col min="11" max="12" width="12.625" style="95"/>
    <col min="13" max="16384" width="9" style="95"/>
  </cols>
  <sheetData>
    <row r="1" s="94" customFormat="1" ht="42.95" customHeight="1" spans="1:7">
      <c r="A1" s="96" t="s">
        <v>380</v>
      </c>
      <c r="B1" s="96"/>
      <c r="C1" s="96"/>
      <c r="D1" s="96"/>
      <c r="E1" s="96"/>
      <c r="F1" s="137"/>
      <c r="G1" s="137"/>
    </row>
    <row r="2" ht="18.95" customHeight="1" spans="2:7">
      <c r="B2" s="138"/>
      <c r="C2" s="138"/>
      <c r="D2" s="99"/>
      <c r="E2" s="99"/>
      <c r="F2" s="139" t="s">
        <v>2</v>
      </c>
      <c r="G2" s="139"/>
    </row>
    <row r="3" ht="27" customHeight="1" spans="1:7">
      <c r="A3" s="79" t="s">
        <v>22</v>
      </c>
      <c r="B3" s="79"/>
      <c r="C3" s="79" t="s">
        <v>4</v>
      </c>
      <c r="D3" s="79" t="s">
        <v>5</v>
      </c>
      <c r="E3" s="79" t="s">
        <v>6</v>
      </c>
      <c r="F3" s="102" t="s">
        <v>23</v>
      </c>
      <c r="G3" s="102" t="s">
        <v>24</v>
      </c>
    </row>
    <row r="4" spans="1:7">
      <c r="A4" s="81" t="s">
        <v>25</v>
      </c>
      <c r="B4" s="79" t="s">
        <v>3</v>
      </c>
      <c r="C4" s="79"/>
      <c r="D4" s="79"/>
      <c r="E4" s="80"/>
      <c r="F4" s="103"/>
      <c r="G4" s="103"/>
    </row>
    <row r="5" s="109" customFormat="1" ht="27" customHeight="1" spans="1:8">
      <c r="A5" s="140" t="s">
        <v>381</v>
      </c>
      <c r="B5" s="140"/>
      <c r="C5" s="41">
        <f>SUM(C6:C7)</f>
        <v>3340.76</v>
      </c>
      <c r="D5" s="41">
        <f>SUM(D6:D7)</f>
        <v>3340.76</v>
      </c>
      <c r="E5" s="41">
        <f>SUM(E6:E7)</f>
        <v>3340.76</v>
      </c>
      <c r="F5" s="141">
        <f>E5/C5</f>
        <v>1</v>
      </c>
      <c r="G5" s="131">
        <f>E5/H5</f>
        <v>1</v>
      </c>
      <c r="H5" s="41">
        <f>SUM(H6:H7)</f>
        <v>3340.76</v>
      </c>
    </row>
    <row r="6" ht="27" customHeight="1" spans="1:12">
      <c r="A6" s="142">
        <v>212</v>
      </c>
      <c r="B6" s="143" t="s">
        <v>36</v>
      </c>
      <c r="C6" s="45">
        <v>3340.76</v>
      </c>
      <c r="D6" s="45">
        <v>3340.76</v>
      </c>
      <c r="E6" s="45">
        <v>3340.76</v>
      </c>
      <c r="F6" s="131">
        <f>E6/C6</f>
        <v>1</v>
      </c>
      <c r="G6" s="131">
        <f>E6/H6</f>
        <v>1</v>
      </c>
      <c r="H6" s="45">
        <v>3340.76</v>
      </c>
      <c r="L6" s="109"/>
    </row>
    <row r="7" customFormat="1" ht="27" customHeight="1" spans="1:12">
      <c r="A7" s="142">
        <v>229</v>
      </c>
      <c r="B7" s="143" t="s">
        <v>382</v>
      </c>
      <c r="C7" s="45">
        <v>0</v>
      </c>
      <c r="D7" s="45">
        <v>0</v>
      </c>
      <c r="E7" s="45">
        <v>0</v>
      </c>
      <c r="F7" s="131" t="s">
        <v>39</v>
      </c>
      <c r="G7" s="131" t="e">
        <f>E7/H7</f>
        <v>#DIV/0!</v>
      </c>
      <c r="H7" s="45">
        <v>0</v>
      </c>
      <c r="J7" s="95"/>
      <c r="L7" s="109"/>
    </row>
    <row r="8" s="109" customFormat="1" ht="27" customHeight="1" spans="1:10">
      <c r="A8" s="81" t="s">
        <v>45</v>
      </c>
      <c r="B8" s="81"/>
      <c r="C8" s="41">
        <f>C5</f>
        <v>3340.76</v>
      </c>
      <c r="D8" s="41">
        <f>D5</f>
        <v>3340.76</v>
      </c>
      <c r="E8" s="41">
        <f>E5</f>
        <v>3340.76</v>
      </c>
      <c r="F8" s="141">
        <f>E8/C8</f>
        <v>1</v>
      </c>
      <c r="G8" s="131">
        <f>E8/H8</f>
        <v>1</v>
      </c>
      <c r="H8" s="41">
        <f>H5</f>
        <v>3340.76</v>
      </c>
      <c r="J8" s="145"/>
    </row>
    <row r="9" spans="12:12">
      <c r="L9" s="109"/>
    </row>
    <row r="17" spans="1:7">
      <c r="A17" s="95"/>
      <c r="B17" s="95"/>
      <c r="C17" s="95"/>
      <c r="D17" s="95"/>
      <c r="E17" s="95"/>
      <c r="F17" s="144"/>
      <c r="G17" s="144"/>
    </row>
    <row r="18" spans="1:7">
      <c r="A18" s="95"/>
      <c r="B18" s="95"/>
      <c r="C18" s="95"/>
      <c r="D18" s="95"/>
      <c r="E18" s="95"/>
      <c r="F18" s="144"/>
      <c r="G18" s="144"/>
    </row>
    <row r="19" spans="1:7">
      <c r="A19" s="95"/>
      <c r="B19" s="95"/>
      <c r="C19" s="95"/>
      <c r="D19" s="95"/>
      <c r="E19" s="95"/>
      <c r="F19" s="144"/>
      <c r="G19" s="144"/>
    </row>
    <row r="20" spans="1:7">
      <c r="A20" s="95"/>
      <c r="B20" s="95"/>
      <c r="C20" s="95"/>
      <c r="D20" s="95"/>
      <c r="E20" s="95"/>
      <c r="F20" s="144"/>
      <c r="G20" s="144"/>
    </row>
    <row r="21" spans="1:7">
      <c r="A21" s="95"/>
      <c r="B21" s="95"/>
      <c r="C21" s="95"/>
      <c r="D21" s="95"/>
      <c r="E21" s="95"/>
      <c r="F21" s="144"/>
      <c r="G21" s="144"/>
    </row>
    <row r="22" spans="1:7">
      <c r="A22" s="95"/>
      <c r="B22" s="95"/>
      <c r="C22" s="95"/>
      <c r="D22" s="95"/>
      <c r="E22" s="95"/>
      <c r="F22" s="144"/>
      <c r="G22" s="144"/>
    </row>
    <row r="23" spans="1:7">
      <c r="A23" s="95"/>
      <c r="B23" s="95"/>
      <c r="C23" s="95"/>
      <c r="D23" s="95"/>
      <c r="E23" s="95"/>
      <c r="F23" s="144"/>
      <c r="G23" s="144"/>
    </row>
    <row r="24" spans="1:7">
      <c r="A24" s="95"/>
      <c r="B24" s="95"/>
      <c r="C24" s="95"/>
      <c r="D24" s="95"/>
      <c r="E24" s="95"/>
      <c r="F24" s="144"/>
      <c r="G24" s="144"/>
    </row>
    <row r="25" spans="1:7">
      <c r="A25" s="95"/>
      <c r="B25" s="95"/>
      <c r="C25" s="95"/>
      <c r="D25" s="95"/>
      <c r="E25" s="95"/>
      <c r="F25" s="144"/>
      <c r="G25" s="144"/>
    </row>
    <row r="26" spans="1:7">
      <c r="A26" s="95"/>
      <c r="B26" s="95"/>
      <c r="C26" s="95"/>
      <c r="D26" s="95"/>
      <c r="E26" s="95"/>
      <c r="F26" s="144"/>
      <c r="G26" s="144"/>
    </row>
    <row r="27" spans="1:7">
      <c r="A27" s="95"/>
      <c r="B27" s="95"/>
      <c r="C27" s="95"/>
      <c r="D27" s="95"/>
      <c r="E27" s="95"/>
      <c r="F27" s="144"/>
      <c r="G27" s="144"/>
    </row>
    <row r="28" spans="1:7">
      <c r="A28" s="95"/>
      <c r="B28" s="95"/>
      <c r="C28" s="95"/>
      <c r="D28" s="95"/>
      <c r="E28" s="95"/>
      <c r="F28" s="144"/>
      <c r="G28" s="144"/>
    </row>
    <row r="29" spans="1:7">
      <c r="A29" s="95"/>
      <c r="B29" s="95"/>
      <c r="C29" s="95"/>
      <c r="D29" s="95"/>
      <c r="E29" s="95"/>
      <c r="F29" s="144"/>
      <c r="G29" s="144"/>
    </row>
  </sheetData>
  <mergeCells count="10">
    <mergeCell ref="A1:G1"/>
    <mergeCell ref="F2:G2"/>
    <mergeCell ref="A3:B3"/>
    <mergeCell ref="A5:B5"/>
    <mergeCell ref="A8:B8"/>
    <mergeCell ref="C3:C4"/>
    <mergeCell ref="D3:D4"/>
    <mergeCell ref="E3:E4"/>
    <mergeCell ref="F3:F4"/>
    <mergeCell ref="G3:G4"/>
  </mergeCells>
  <printOptions horizontalCentered="1"/>
  <pageMargins left="0.75" right="0.75" top="0.79" bottom="0.79" header="0.51" footer="0.51"/>
  <pageSetup paperSize="9" scale="92" orientation="portrait" horizontalDpi="600" verticalDpi="600"/>
  <headerFooter alignWithMargins="0" scaleWithDoc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4"/>
  <sheetViews>
    <sheetView workbookViewId="0">
      <pane xSplit="7" ySplit="5" topLeftCell="H6" activePane="bottomRight" state="frozen"/>
      <selection/>
      <selection pane="topRight"/>
      <selection pane="bottomLeft"/>
      <selection pane="bottomRight" activeCell="F26" sqref="F26"/>
    </sheetView>
  </sheetViews>
  <sheetFormatPr defaultColWidth="9" defaultRowHeight="14.25" outlineLevelCol="7"/>
  <cols>
    <col min="1" max="1" width="8.625" style="114" customWidth="1"/>
    <col min="2" max="2" width="42.375" style="101" customWidth="1"/>
    <col min="3" max="3" width="11.625" style="115"/>
    <col min="4" max="5" width="13.875" style="115"/>
    <col min="6" max="7" width="10.625" style="115" customWidth="1"/>
    <col min="8" max="8" width="11.5" customWidth="1"/>
  </cols>
  <sheetData>
    <row r="1" s="94" customFormat="1" ht="22.5" customHeight="1" spans="1:7">
      <c r="A1" s="116" t="s">
        <v>380</v>
      </c>
      <c r="B1" s="49"/>
      <c r="C1" s="117"/>
      <c r="D1" s="117"/>
      <c r="E1" s="117"/>
      <c r="F1" s="117"/>
      <c r="G1" s="117"/>
    </row>
    <row r="2" customHeight="1" spans="1:7">
      <c r="A2" s="118"/>
      <c r="B2" s="97"/>
      <c r="C2" s="119"/>
      <c r="D2" s="119"/>
      <c r="E2" s="119"/>
      <c r="F2" s="120" t="s">
        <v>2</v>
      </c>
      <c r="G2" s="121"/>
    </row>
    <row r="3" ht="24.75" customHeight="1" spans="1:7">
      <c r="A3" s="122" t="s">
        <v>22</v>
      </c>
      <c r="B3" s="123"/>
      <c r="C3" s="124" t="s">
        <v>4</v>
      </c>
      <c r="D3" s="124" t="s">
        <v>5</v>
      </c>
      <c r="E3" s="124" t="s">
        <v>6</v>
      </c>
      <c r="F3" s="124" t="s">
        <v>23</v>
      </c>
      <c r="G3" s="124" t="s">
        <v>24</v>
      </c>
    </row>
    <row r="4" ht="13.5" customHeight="1" spans="1:7">
      <c r="A4" s="125" t="s">
        <v>25</v>
      </c>
      <c r="B4" s="105" t="s">
        <v>3</v>
      </c>
      <c r="C4" s="124"/>
      <c r="D4" s="124"/>
      <c r="E4" s="124"/>
      <c r="F4" s="126"/>
      <c r="G4" s="126"/>
    </row>
    <row r="5" ht="13.5" customHeight="1" spans="1:7">
      <c r="A5" s="127"/>
      <c r="B5" s="123"/>
      <c r="C5" s="124"/>
      <c r="D5" s="124"/>
      <c r="E5" s="124"/>
      <c r="F5" s="126"/>
      <c r="G5" s="126"/>
    </row>
    <row r="6" s="101" customFormat="1" ht="21.95" customHeight="1" spans="1:8">
      <c r="A6" s="128" t="s">
        <v>241</v>
      </c>
      <c r="B6" s="129" t="s">
        <v>383</v>
      </c>
      <c r="C6" s="130">
        <v>2356</v>
      </c>
      <c r="D6" s="130">
        <v>3341</v>
      </c>
      <c r="E6" s="130">
        <v>3341</v>
      </c>
      <c r="F6" s="131">
        <f>E6/C6</f>
        <v>1.41808149405772</v>
      </c>
      <c r="G6" s="131">
        <f>E6/H6</f>
        <v>1.00007183994061</v>
      </c>
      <c r="H6" s="130">
        <v>3340.76</v>
      </c>
    </row>
    <row r="7" s="101" customFormat="1" ht="21.95" customHeight="1" spans="1:8">
      <c r="A7" s="128" t="s">
        <v>384</v>
      </c>
      <c r="B7" s="129" t="s">
        <v>385</v>
      </c>
      <c r="C7" s="132">
        <v>2356</v>
      </c>
      <c r="D7" s="132">
        <v>3341</v>
      </c>
      <c r="E7" s="132">
        <v>3341</v>
      </c>
      <c r="F7" s="131">
        <f>E7/C7</f>
        <v>1.41808149405772</v>
      </c>
      <c r="G7" s="131">
        <f t="shared" ref="G7:G14" si="0">E7/H7</f>
        <v>1.00007183994061</v>
      </c>
      <c r="H7" s="132">
        <v>3340.76</v>
      </c>
    </row>
    <row r="8" s="101" customFormat="1" ht="21.95" customHeight="1" spans="1:8">
      <c r="A8" s="128" t="s">
        <v>386</v>
      </c>
      <c r="B8" s="129" t="s">
        <v>387</v>
      </c>
      <c r="C8" s="130">
        <v>2356</v>
      </c>
      <c r="D8" s="130">
        <v>3341</v>
      </c>
      <c r="E8" s="130">
        <v>3341</v>
      </c>
      <c r="F8" s="131">
        <f t="shared" ref="F8:F14" si="1">E8/C8</f>
        <v>1.41808149405772</v>
      </c>
      <c r="G8" s="131">
        <f t="shared" si="0"/>
        <v>1.00007183994061</v>
      </c>
      <c r="H8" s="130">
        <v>3340.76</v>
      </c>
    </row>
    <row r="9" s="101" customFormat="1" ht="21.95" customHeight="1" spans="1:8">
      <c r="A9" s="128" t="s">
        <v>388</v>
      </c>
      <c r="B9" s="129" t="s">
        <v>389</v>
      </c>
      <c r="C9" s="132">
        <v>0</v>
      </c>
      <c r="D9" s="132">
        <v>0</v>
      </c>
      <c r="E9" s="132">
        <v>0</v>
      </c>
      <c r="F9" s="131" t="e">
        <f t="shared" si="1"/>
        <v>#DIV/0!</v>
      </c>
      <c r="G9" s="131" t="e">
        <f t="shared" si="0"/>
        <v>#DIV/0!</v>
      </c>
      <c r="H9" s="132">
        <v>0</v>
      </c>
    </row>
    <row r="10" s="101" customFormat="1" ht="21.95" customHeight="1" spans="1:8">
      <c r="A10" s="128" t="s">
        <v>390</v>
      </c>
      <c r="B10" s="129" t="s">
        <v>391</v>
      </c>
      <c r="C10" s="132">
        <v>0</v>
      </c>
      <c r="D10" s="132">
        <v>0</v>
      </c>
      <c r="E10" s="132">
        <v>0</v>
      </c>
      <c r="F10" s="131" t="e">
        <f t="shared" si="1"/>
        <v>#DIV/0!</v>
      </c>
      <c r="G10" s="131" t="e">
        <f t="shared" si="0"/>
        <v>#DIV/0!</v>
      </c>
      <c r="H10" s="132">
        <v>0</v>
      </c>
    </row>
    <row r="11" s="101" customFormat="1" ht="21.95" customHeight="1" spans="1:8">
      <c r="A11" s="128" t="s">
        <v>392</v>
      </c>
      <c r="B11" s="129" t="s">
        <v>382</v>
      </c>
      <c r="C11" s="133">
        <v>0</v>
      </c>
      <c r="D11" s="134">
        <v>0</v>
      </c>
      <c r="E11" s="134">
        <v>0</v>
      </c>
      <c r="F11" s="131" t="e">
        <f t="shared" si="1"/>
        <v>#DIV/0!</v>
      </c>
      <c r="G11" s="131" t="e">
        <f t="shared" si="0"/>
        <v>#DIV/0!</v>
      </c>
      <c r="H11" s="134">
        <v>0</v>
      </c>
    </row>
    <row r="12" s="101" customFormat="1" ht="21.95" customHeight="1" spans="1:8">
      <c r="A12" s="128" t="s">
        <v>393</v>
      </c>
      <c r="B12" s="129" t="s">
        <v>394</v>
      </c>
      <c r="C12" s="133">
        <v>0</v>
      </c>
      <c r="D12" s="134">
        <v>0</v>
      </c>
      <c r="E12" s="134">
        <v>0</v>
      </c>
      <c r="F12" s="131" t="e">
        <f t="shared" si="1"/>
        <v>#DIV/0!</v>
      </c>
      <c r="G12" s="131" t="e">
        <f t="shared" si="0"/>
        <v>#DIV/0!</v>
      </c>
      <c r="H12" s="134">
        <v>0</v>
      </c>
    </row>
    <row r="13" s="101" customFormat="1" ht="21.95" customHeight="1" spans="1:8">
      <c r="A13" s="128" t="s">
        <v>395</v>
      </c>
      <c r="B13" s="129" t="s">
        <v>396</v>
      </c>
      <c r="C13" s="133">
        <v>0</v>
      </c>
      <c r="D13" s="132">
        <v>0</v>
      </c>
      <c r="E13" s="132">
        <v>0</v>
      </c>
      <c r="F13" s="131" t="e">
        <f t="shared" si="1"/>
        <v>#DIV/0!</v>
      </c>
      <c r="G13" s="131" t="e">
        <f t="shared" si="0"/>
        <v>#DIV/0!</v>
      </c>
      <c r="H13" s="132">
        <v>0</v>
      </c>
    </row>
    <row r="14" ht="21.95" customHeight="1" spans="1:8">
      <c r="A14" s="128"/>
      <c r="B14" s="79" t="s">
        <v>397</v>
      </c>
      <c r="C14" s="135">
        <f t="shared" ref="C14:H14" si="2">C6+C11</f>
        <v>2356</v>
      </c>
      <c r="D14" s="135">
        <f t="shared" si="2"/>
        <v>3341</v>
      </c>
      <c r="E14" s="135">
        <f t="shared" si="2"/>
        <v>3341</v>
      </c>
      <c r="F14" s="131">
        <f t="shared" si="1"/>
        <v>1.41808149405772</v>
      </c>
      <c r="G14" s="131">
        <f t="shared" si="0"/>
        <v>1.00007183994061</v>
      </c>
      <c r="H14" s="135">
        <f>H6+H11</f>
        <v>3340.76</v>
      </c>
    </row>
  </sheetData>
  <mergeCells count="10">
    <mergeCell ref="A1:G1"/>
    <mergeCell ref="F2:G2"/>
    <mergeCell ref="A3:B3"/>
    <mergeCell ref="A4:A5"/>
    <mergeCell ref="B4:B5"/>
    <mergeCell ref="C3:C5"/>
    <mergeCell ref="D3:D5"/>
    <mergeCell ref="E3:E5"/>
    <mergeCell ref="F3:F5"/>
    <mergeCell ref="G3:G5"/>
  </mergeCells>
  <printOptions horizontalCentered="1"/>
  <pageMargins left="0.16" right="0.16" top="0.59" bottom="0.39" header="0.12" footer="0.12"/>
  <pageSetup paperSize="9" scale="78" orientation="portrait" horizontalDpi="600" verticalDpi="600"/>
  <headerFooter alignWithMargins="0" scaleWithDoc="0">
    <oddFooter>&amp;R&amp;P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N14"/>
  <sheetViews>
    <sheetView zoomScaleSheetLayoutView="60" workbookViewId="0">
      <selection activeCell="J10" sqref="J10"/>
    </sheetView>
  </sheetViews>
  <sheetFormatPr defaultColWidth="9" defaultRowHeight="14.25"/>
  <cols>
    <col min="1" max="1" width="27.125" style="101" customWidth="1"/>
    <col min="2" max="5" width="12.375" style="101" customWidth="1"/>
    <col min="6" max="6" width="9" style="101"/>
    <col min="7" max="7" width="11.25" style="101" customWidth="1"/>
    <col min="8" max="233" width="9" style="101"/>
    <col min="234" max="236" width="9" style="95"/>
  </cols>
  <sheetData>
    <row r="1" s="94" customFormat="1" ht="42.95" customHeight="1" spans="1:5">
      <c r="A1" s="96" t="s">
        <v>398</v>
      </c>
      <c r="B1" s="96"/>
      <c r="C1" s="96"/>
      <c r="D1" s="96"/>
      <c r="E1" s="96"/>
    </row>
    <row r="2" s="95" customFormat="1" ht="32.25" customHeight="1" spans="1:248">
      <c r="A2" s="97"/>
      <c r="B2" s="98"/>
      <c r="C2" s="99"/>
      <c r="D2" s="100" t="s">
        <v>2</v>
      </c>
      <c r="E2" s="100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1"/>
      <c r="AB2" s="101"/>
      <c r="AC2" s="101"/>
      <c r="AD2" s="101"/>
      <c r="AE2" s="101"/>
      <c r="AF2" s="101"/>
      <c r="AG2" s="101"/>
      <c r="AH2" s="101"/>
      <c r="AI2" s="101"/>
      <c r="AJ2" s="101"/>
      <c r="AK2" s="101"/>
      <c r="AL2" s="101"/>
      <c r="AM2" s="101"/>
      <c r="AN2" s="101"/>
      <c r="AO2" s="101"/>
      <c r="AP2" s="101"/>
      <c r="AQ2" s="101"/>
      <c r="AR2" s="101"/>
      <c r="AS2" s="101"/>
      <c r="AT2" s="101"/>
      <c r="AU2" s="101"/>
      <c r="AV2" s="101"/>
      <c r="AW2" s="101"/>
      <c r="AX2" s="101"/>
      <c r="AY2" s="101"/>
      <c r="AZ2" s="101"/>
      <c r="BA2" s="101"/>
      <c r="BB2" s="101"/>
      <c r="BC2" s="101"/>
      <c r="BD2" s="101"/>
      <c r="BE2" s="101"/>
      <c r="BF2" s="101"/>
      <c r="BG2" s="101"/>
      <c r="BH2" s="101"/>
      <c r="BI2" s="101"/>
      <c r="BJ2" s="101"/>
      <c r="BK2" s="101"/>
      <c r="BL2" s="101"/>
      <c r="BM2" s="101"/>
      <c r="BN2" s="101"/>
      <c r="BO2" s="101"/>
      <c r="BP2" s="101"/>
      <c r="BQ2" s="101"/>
      <c r="BR2" s="101"/>
      <c r="BS2" s="101"/>
      <c r="BT2" s="101"/>
      <c r="BU2" s="101"/>
      <c r="BV2" s="101"/>
      <c r="BW2" s="101"/>
      <c r="BX2" s="101"/>
      <c r="BY2" s="101"/>
      <c r="BZ2" s="101"/>
      <c r="CA2" s="101"/>
      <c r="CB2" s="101"/>
      <c r="CC2" s="101"/>
      <c r="CD2" s="101"/>
      <c r="CE2" s="101"/>
      <c r="CF2" s="101"/>
      <c r="CG2" s="101"/>
      <c r="CH2" s="101"/>
      <c r="CI2" s="101"/>
      <c r="CJ2" s="101"/>
      <c r="CK2" s="101"/>
      <c r="CL2" s="101"/>
      <c r="CM2" s="101"/>
      <c r="CN2" s="101"/>
      <c r="CO2" s="101"/>
      <c r="CP2" s="101"/>
      <c r="CQ2" s="101"/>
      <c r="CR2" s="101"/>
      <c r="CS2" s="101"/>
      <c r="CT2" s="101"/>
      <c r="CU2" s="101"/>
      <c r="CV2" s="101"/>
      <c r="CW2" s="101"/>
      <c r="CX2" s="101"/>
      <c r="CY2" s="101"/>
      <c r="CZ2" s="101"/>
      <c r="DA2" s="101"/>
      <c r="DB2" s="101"/>
      <c r="DC2" s="101"/>
      <c r="DD2" s="101"/>
      <c r="DE2" s="101"/>
      <c r="DF2" s="101"/>
      <c r="DG2" s="101"/>
      <c r="DH2" s="101"/>
      <c r="DI2" s="101"/>
      <c r="DJ2" s="101"/>
      <c r="DK2" s="101"/>
      <c r="DL2" s="101"/>
      <c r="DM2" s="101"/>
      <c r="DN2" s="101"/>
      <c r="DO2" s="101"/>
      <c r="DP2" s="101"/>
      <c r="DQ2" s="101"/>
      <c r="DR2" s="101"/>
      <c r="DS2" s="101"/>
      <c r="DT2" s="101"/>
      <c r="DU2" s="101"/>
      <c r="DV2" s="101"/>
      <c r="DW2" s="101"/>
      <c r="DX2" s="101"/>
      <c r="DY2" s="101"/>
      <c r="DZ2" s="101"/>
      <c r="EA2" s="101"/>
      <c r="EB2" s="101"/>
      <c r="EC2" s="101"/>
      <c r="ED2" s="101"/>
      <c r="EE2" s="101"/>
      <c r="EF2" s="101"/>
      <c r="EG2" s="101"/>
      <c r="EH2" s="101"/>
      <c r="EI2" s="101"/>
      <c r="EJ2" s="101"/>
      <c r="EK2" s="101"/>
      <c r="EL2" s="101"/>
      <c r="EM2" s="101"/>
      <c r="EN2" s="101"/>
      <c r="EO2" s="101"/>
      <c r="EP2" s="101"/>
      <c r="EQ2" s="101"/>
      <c r="ER2" s="101"/>
      <c r="ES2" s="101"/>
      <c r="ET2" s="101"/>
      <c r="EU2" s="101"/>
      <c r="EV2" s="101"/>
      <c r="EW2" s="101"/>
      <c r="EX2" s="101"/>
      <c r="EY2" s="101"/>
      <c r="EZ2" s="101"/>
      <c r="FA2" s="101"/>
      <c r="FB2" s="101"/>
      <c r="FC2" s="101"/>
      <c r="FD2" s="101"/>
      <c r="FE2" s="101"/>
      <c r="FF2" s="101"/>
      <c r="FG2" s="101"/>
      <c r="FH2" s="101"/>
      <c r="FI2" s="101"/>
      <c r="FJ2" s="101"/>
      <c r="FK2" s="101"/>
      <c r="FL2" s="101"/>
      <c r="FM2" s="101"/>
      <c r="FN2" s="101"/>
      <c r="FO2" s="101"/>
      <c r="FP2" s="101"/>
      <c r="FQ2" s="101"/>
      <c r="FR2" s="101"/>
      <c r="FS2" s="101"/>
      <c r="FT2" s="101"/>
      <c r="FU2" s="101"/>
      <c r="FV2" s="101"/>
      <c r="FW2" s="101"/>
      <c r="FX2" s="101"/>
      <c r="FY2" s="101"/>
      <c r="FZ2" s="101"/>
      <c r="GA2" s="101"/>
      <c r="GB2" s="101"/>
      <c r="GC2" s="101"/>
      <c r="GD2" s="101"/>
      <c r="GE2" s="101"/>
      <c r="GF2" s="101"/>
      <c r="GG2" s="101"/>
      <c r="GH2" s="101"/>
      <c r="GI2" s="101"/>
      <c r="GJ2" s="101"/>
      <c r="GK2" s="101"/>
      <c r="GL2" s="101"/>
      <c r="GM2" s="101"/>
      <c r="GN2" s="101"/>
      <c r="GO2" s="101"/>
      <c r="GP2" s="101"/>
      <c r="GQ2" s="101"/>
      <c r="GR2" s="101"/>
      <c r="GS2" s="101"/>
      <c r="GT2" s="101"/>
      <c r="GU2" s="101"/>
      <c r="GV2" s="101"/>
      <c r="GW2" s="101"/>
      <c r="GX2" s="101"/>
      <c r="GY2" s="101"/>
      <c r="GZ2" s="101"/>
      <c r="HA2" s="101"/>
      <c r="HB2" s="101"/>
      <c r="HC2" s="101"/>
      <c r="HD2" s="101"/>
      <c r="HE2" s="101"/>
      <c r="HF2" s="101"/>
      <c r="HG2" s="101"/>
      <c r="HH2" s="101"/>
      <c r="HI2" s="101"/>
      <c r="HJ2" s="101"/>
      <c r="HK2" s="101"/>
      <c r="HL2" s="101"/>
      <c r="HM2" s="101"/>
      <c r="HN2" s="101"/>
      <c r="HO2" s="101"/>
      <c r="HP2" s="101"/>
      <c r="HQ2" s="101"/>
      <c r="HR2" s="101"/>
      <c r="HS2" s="101"/>
      <c r="HT2" s="101"/>
      <c r="HU2" s="101"/>
      <c r="HV2" s="101"/>
      <c r="HW2" s="101"/>
      <c r="HX2" s="101"/>
      <c r="HY2" s="101"/>
      <c r="HZ2" s="101"/>
      <c r="IA2" s="101"/>
      <c r="IB2" s="101"/>
      <c r="IC2" s="101"/>
      <c r="ID2" s="101"/>
      <c r="IE2" s="101"/>
      <c r="IF2" s="101"/>
      <c r="IG2" s="101"/>
      <c r="IH2" s="101"/>
      <c r="II2" s="101"/>
      <c r="IJ2" s="101"/>
      <c r="IK2" s="101"/>
      <c r="IL2" s="101"/>
      <c r="IM2" s="101"/>
      <c r="IN2" s="101"/>
    </row>
    <row r="3" s="101" customFormat="1" ht="27" customHeight="1" spans="1:236">
      <c r="A3" s="79" t="s">
        <v>399</v>
      </c>
      <c r="B3" s="79" t="s">
        <v>4</v>
      </c>
      <c r="C3" s="79" t="s">
        <v>6</v>
      </c>
      <c r="D3" s="79" t="s">
        <v>23</v>
      </c>
      <c r="E3" s="79" t="s">
        <v>370</v>
      </c>
      <c r="G3" s="110"/>
      <c r="HZ3" s="95"/>
      <c r="IA3" s="95"/>
      <c r="IB3" s="95"/>
    </row>
    <row r="4" s="101" customFormat="1" spans="1:236">
      <c r="A4" s="80"/>
      <c r="B4" s="79"/>
      <c r="C4" s="80"/>
      <c r="D4" s="80"/>
      <c r="E4" s="80"/>
      <c r="HZ4" s="95"/>
      <c r="IA4" s="95"/>
      <c r="IB4" s="95"/>
    </row>
    <row r="5" s="109" customFormat="1" ht="30" customHeight="1" spans="1:5">
      <c r="A5" s="111" t="s">
        <v>400</v>
      </c>
      <c r="B5" s="112"/>
      <c r="C5" s="112"/>
      <c r="D5" s="112"/>
      <c r="E5" s="112"/>
    </row>
    <row r="6" s="101" customFormat="1" ht="30" customHeight="1" spans="1:236">
      <c r="A6" s="111" t="s">
        <v>401</v>
      </c>
      <c r="B6" s="112"/>
      <c r="C6" s="112"/>
      <c r="D6" s="112"/>
      <c r="E6" s="112"/>
      <c r="HZ6" s="95"/>
      <c r="IA6" s="95"/>
      <c r="IB6" s="95"/>
    </row>
    <row r="7" s="101" customFormat="1" ht="30" customHeight="1" spans="1:236">
      <c r="A7" s="111" t="s">
        <v>402</v>
      </c>
      <c r="B7" s="112"/>
      <c r="C7" s="112"/>
      <c r="D7" s="112"/>
      <c r="E7" s="112"/>
      <c r="HZ7" s="95"/>
      <c r="IA7" s="95"/>
      <c r="IB7" s="95"/>
    </row>
    <row r="8" s="101" customFormat="1" ht="30" customHeight="1" spans="1:236">
      <c r="A8" s="111" t="s">
        <v>403</v>
      </c>
      <c r="B8" s="112"/>
      <c r="C8" s="112"/>
      <c r="D8" s="112"/>
      <c r="E8" s="112"/>
      <c r="HZ8" s="95"/>
      <c r="IA8" s="95"/>
      <c r="IB8" s="95"/>
    </row>
    <row r="9" s="101" customFormat="1" ht="30" customHeight="1" spans="1:236">
      <c r="A9" s="111" t="s">
        <v>404</v>
      </c>
      <c r="B9" s="112"/>
      <c r="C9" s="112"/>
      <c r="D9" s="112"/>
      <c r="E9" s="112"/>
      <c r="HZ9" s="95"/>
      <c r="IA9" s="95"/>
      <c r="IB9" s="95"/>
    </row>
    <row r="10" s="101" customFormat="1" ht="30" customHeight="1" spans="1:236">
      <c r="A10" s="111" t="s">
        <v>405</v>
      </c>
      <c r="B10" s="112"/>
      <c r="C10" s="112"/>
      <c r="D10" s="112"/>
      <c r="E10" s="112"/>
      <c r="HZ10" s="95"/>
      <c r="IA10" s="95"/>
      <c r="IB10" s="95"/>
    </row>
    <row r="11" s="101" customFormat="1" ht="30" customHeight="1" spans="1:236">
      <c r="A11" s="111" t="s">
        <v>406</v>
      </c>
      <c r="B11" s="112"/>
      <c r="C11" s="112"/>
      <c r="D11" s="112"/>
      <c r="E11" s="112"/>
      <c r="HZ11" s="95"/>
      <c r="IA11" s="95"/>
      <c r="IB11" s="95"/>
    </row>
    <row r="12" s="101" customFormat="1" ht="30" customHeight="1" spans="1:236">
      <c r="A12" s="113" t="s">
        <v>20</v>
      </c>
      <c r="B12" s="112"/>
      <c r="C12" s="112"/>
      <c r="D12" s="112"/>
      <c r="E12" s="112"/>
      <c r="HZ12" s="95"/>
      <c r="IA12" s="95"/>
      <c r="IB12" s="95"/>
    </row>
    <row r="13" s="101" customFormat="1" ht="27" customHeight="1" spans="1:236">
      <c r="A13" s="95"/>
      <c r="B13" s="95"/>
      <c r="C13" s="95"/>
      <c r="D13" s="95"/>
      <c r="E13" s="95"/>
      <c r="HZ13" s="95"/>
      <c r="IA13" s="95"/>
      <c r="IB13" s="95"/>
    </row>
    <row r="14" ht="18.75" spans="1:1">
      <c r="A14" s="108" t="s">
        <v>379</v>
      </c>
    </row>
  </sheetData>
  <mergeCells count="7">
    <mergeCell ref="A1:E1"/>
    <mergeCell ref="D2:E2"/>
    <mergeCell ref="A3:A4"/>
    <mergeCell ref="B3:B4"/>
    <mergeCell ref="C3:C4"/>
    <mergeCell ref="D3:D4"/>
    <mergeCell ref="E3:E4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(Beijing) Limited</Company>
  <Application>Microsoft Excel</Application>
  <HeadingPairs>
    <vt:vector size="2" baseType="variant">
      <vt:variant>
        <vt:lpstr>工作表</vt:lpstr>
      </vt:variant>
      <vt:variant>
        <vt:i4>21</vt:i4>
      </vt:variant>
    </vt:vector>
  </HeadingPairs>
  <TitlesOfParts>
    <vt:vector size="21" baseType="lpstr">
      <vt:lpstr>一般预算收入</vt:lpstr>
      <vt:lpstr>一般预算支出</vt:lpstr>
      <vt:lpstr>支出细化到项级</vt:lpstr>
      <vt:lpstr>三公经费决算表</vt:lpstr>
      <vt:lpstr>一般公共预算基本支出决算表</vt:lpstr>
      <vt:lpstr>基金收入决算表</vt:lpstr>
      <vt:lpstr>基金支出决算表</vt:lpstr>
      <vt:lpstr>基金支出决算细化到项级</vt:lpstr>
      <vt:lpstr>国有资本经营预算收入决算表</vt:lpstr>
      <vt:lpstr>国有资本经营预算支出决算表</vt:lpstr>
      <vt:lpstr>本级国有资本经营预算支出表</vt:lpstr>
      <vt:lpstr>社会保险基金预算收入决算表</vt:lpstr>
      <vt:lpstr>社会保险基金预算支出决算表</vt:lpstr>
      <vt:lpstr>一般公共预算税收返还和转移支付表</vt:lpstr>
      <vt:lpstr>政府性基金转移支付表</vt:lpstr>
      <vt:lpstr>专项转移支付执行情况表</vt:lpstr>
      <vt:lpstr>地方政府债务限额及余额决算情况表</vt:lpstr>
      <vt:lpstr>地方政府一般债务余额情况表</vt:lpstr>
      <vt:lpstr>地方政府专项债务余额情况表</vt:lpstr>
      <vt:lpstr>新增地方政府债券使用情况表</vt:lpstr>
      <vt:lpstr>地方政府债务发行及还本付息情况表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陆艳</dc:creator>
  <cp:lastModifiedBy>义薄云天</cp:lastModifiedBy>
  <cp:revision>1</cp:revision>
  <dcterms:created xsi:type="dcterms:W3CDTF">2015-12-29T01:49:00Z</dcterms:created>
  <cp:lastPrinted>2023-08-10T02:04:00Z</cp:lastPrinted>
  <dcterms:modified xsi:type="dcterms:W3CDTF">2026-01-06T02:58:46Z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2052-12.8.2.16730</vt:lpwstr>
  </property>
  <property fmtid="{D5CDD505-2E9C-101B-9397-08002B2CF9AE}" pid="3" name="ICV">
    <vt:lpwstr>87CF70D825E442AE803FE6FE5CC085B8_13</vt:lpwstr>
  </property>
</Properties>
</file>